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570" windowWidth="28455" windowHeight="11955"/>
  </bookViews>
  <sheets>
    <sheet name="Приложение 5" sheetId="2" r:id="rId1"/>
  </sheets>
  <definedNames>
    <definedName name="_xlnm._FilterDatabase" localSheetId="0" hidden="1">'Приложение 5'!$A$10:$I$819</definedName>
    <definedName name="_xlnm.Print_Area" localSheetId="0">'Приложение 5'!$A$1:$I$819</definedName>
  </definedNames>
  <calcPr calcId="144525"/>
</workbook>
</file>

<file path=xl/calcChain.xml><?xml version="1.0" encoding="utf-8"?>
<calcChain xmlns="http://schemas.openxmlformats.org/spreadsheetml/2006/main">
  <c r="H645" i="2" l="1"/>
  <c r="H653" i="2"/>
  <c r="I622" i="2"/>
  <c r="H622" i="2"/>
  <c r="H615" i="2"/>
  <c r="H617" i="2"/>
  <c r="I597" i="2"/>
  <c r="H597" i="2"/>
  <c r="H596" i="2"/>
  <c r="G622" i="2" l="1"/>
  <c r="H607" i="2"/>
  <c r="I607" i="2"/>
  <c r="G609" i="2"/>
  <c r="G607" i="2" s="1"/>
  <c r="G599" i="2"/>
  <c r="G617" i="2"/>
  <c r="G597" i="2"/>
  <c r="G611" i="2"/>
  <c r="G610" i="2" s="1"/>
  <c r="H610" i="2"/>
  <c r="I610" i="2"/>
  <c r="G573" i="2"/>
  <c r="G572" i="2" s="1"/>
  <c r="H572" i="2"/>
  <c r="I572" i="2"/>
  <c r="I278" i="2"/>
  <c r="I277" i="2" s="1"/>
  <c r="I276" i="2" s="1"/>
  <c r="H278" i="2"/>
  <c r="H277" i="2" s="1"/>
  <c r="H276" i="2" s="1"/>
  <c r="G278" i="2"/>
  <c r="G277" i="2" s="1"/>
  <c r="G276" i="2" s="1"/>
  <c r="G66" i="2"/>
  <c r="G55" i="2"/>
  <c r="G59" i="2"/>
  <c r="H260" i="2"/>
  <c r="G260" i="2"/>
  <c r="H247" i="2"/>
  <c r="I247" i="2"/>
  <c r="G247" i="2"/>
  <c r="H651" i="2" l="1"/>
  <c r="I651" i="2"/>
  <c r="G651" i="2"/>
  <c r="H647" i="2"/>
  <c r="I647" i="2"/>
  <c r="G647" i="2"/>
  <c r="H643" i="2"/>
  <c r="I643" i="2"/>
  <c r="G643" i="2"/>
  <c r="H640" i="2"/>
  <c r="I640" i="2"/>
  <c r="G640" i="2"/>
  <c r="H638" i="2"/>
  <c r="I638" i="2"/>
  <c r="G638" i="2"/>
  <c r="H636" i="2"/>
  <c r="I636" i="2"/>
  <c r="G636" i="2"/>
  <c r="H634" i="2"/>
  <c r="I634" i="2"/>
  <c r="G634" i="2"/>
  <c r="H631" i="2"/>
  <c r="H630" i="2" s="1"/>
  <c r="I631" i="2"/>
  <c r="I630" i="2" s="1"/>
  <c r="G631" i="2"/>
  <c r="G630" i="2" s="1"/>
  <c r="H621" i="2"/>
  <c r="I621" i="2"/>
  <c r="G621" i="2"/>
  <c r="H624" i="2"/>
  <c r="I624" i="2"/>
  <c r="G624" i="2"/>
  <c r="H616" i="2"/>
  <c r="I616" i="2"/>
  <c r="G616" i="2"/>
  <c r="H614" i="2"/>
  <c r="I614" i="2"/>
  <c r="G614" i="2"/>
  <c r="H604" i="2"/>
  <c r="I604" i="2"/>
  <c r="G604" i="2"/>
  <c r="H601" i="2"/>
  <c r="I601" i="2"/>
  <c r="G601" i="2"/>
  <c r="H598" i="2"/>
  <c r="I598" i="2"/>
  <c r="G598" i="2"/>
  <c r="H595" i="2"/>
  <c r="I595" i="2"/>
  <c r="G595" i="2"/>
  <c r="H592" i="2"/>
  <c r="I592" i="2"/>
  <c r="G592" i="2"/>
  <c r="H589" i="2"/>
  <c r="I589" i="2"/>
  <c r="G589" i="2"/>
  <c r="H586" i="2"/>
  <c r="I586" i="2"/>
  <c r="G586" i="2"/>
  <c r="H583" i="2"/>
  <c r="I583" i="2"/>
  <c r="G583" i="2"/>
  <c r="H577" i="2"/>
  <c r="H576" i="2" s="1"/>
  <c r="I577" i="2"/>
  <c r="I576" i="2" s="1"/>
  <c r="G577" i="2"/>
  <c r="G576" i="2" s="1"/>
  <c r="H569" i="2"/>
  <c r="I569" i="2"/>
  <c r="G569" i="2"/>
  <c r="H567" i="2"/>
  <c r="I567" i="2"/>
  <c r="G567" i="2"/>
  <c r="H565" i="2"/>
  <c r="I565" i="2"/>
  <c r="G565" i="2"/>
  <c r="H562" i="2"/>
  <c r="I562" i="2"/>
  <c r="G562" i="2"/>
  <c r="H559" i="2"/>
  <c r="I559" i="2"/>
  <c r="G559" i="2"/>
  <c r="H553" i="2"/>
  <c r="H552" i="2" s="1"/>
  <c r="H551" i="2" s="1"/>
  <c r="I553" i="2"/>
  <c r="I552" i="2" s="1"/>
  <c r="I551" i="2" s="1"/>
  <c r="G553" i="2"/>
  <c r="G552" i="2" s="1"/>
  <c r="G551" i="2" s="1"/>
  <c r="H549" i="2"/>
  <c r="H548" i="2" s="1"/>
  <c r="I549" i="2"/>
  <c r="I548" i="2" s="1"/>
  <c r="G549" i="2"/>
  <c r="G548" i="2" s="1"/>
  <c r="H546" i="2"/>
  <c r="H545" i="2" s="1"/>
  <c r="I546" i="2"/>
  <c r="I545" i="2" s="1"/>
  <c r="G546" i="2"/>
  <c r="G545" i="2" s="1"/>
  <c r="H660" i="2"/>
  <c r="H659" i="2" s="1"/>
  <c r="I660" i="2"/>
  <c r="I659" i="2" s="1"/>
  <c r="G660" i="2"/>
  <c r="G659" i="2" s="1"/>
  <c r="H663" i="2"/>
  <c r="H662" i="2" s="1"/>
  <c r="I663" i="2"/>
  <c r="I662" i="2" s="1"/>
  <c r="G663" i="2"/>
  <c r="G662" i="2" s="1"/>
  <c r="H669" i="2"/>
  <c r="H668" i="2" s="1"/>
  <c r="H667" i="2" s="1"/>
  <c r="H666" i="2" s="1"/>
  <c r="I669" i="2"/>
  <c r="I668" i="2" s="1"/>
  <c r="I667" i="2" s="1"/>
  <c r="I666" i="2" s="1"/>
  <c r="G669" i="2"/>
  <c r="G668" i="2" s="1"/>
  <c r="G667" i="2" s="1"/>
  <c r="G666" i="2" s="1"/>
  <c r="H674" i="2"/>
  <c r="H673" i="2" s="1"/>
  <c r="H672" i="2" s="1"/>
  <c r="H671" i="2" s="1"/>
  <c r="I674" i="2"/>
  <c r="I673" i="2" s="1"/>
  <c r="I672" i="2" s="1"/>
  <c r="I671" i="2" s="1"/>
  <c r="G674" i="2"/>
  <c r="G673" i="2" s="1"/>
  <c r="G672" i="2" s="1"/>
  <c r="G671" i="2" s="1"/>
  <c r="H498" i="2"/>
  <c r="I498" i="2"/>
  <c r="G498" i="2"/>
  <c r="H501" i="2"/>
  <c r="I501" i="2"/>
  <c r="G501" i="2"/>
  <c r="H505" i="2"/>
  <c r="H504" i="2" s="1"/>
  <c r="H503" i="2" s="1"/>
  <c r="I505" i="2"/>
  <c r="I504" i="2" s="1"/>
  <c r="I503" i="2" s="1"/>
  <c r="G505" i="2"/>
  <c r="G504" i="2" s="1"/>
  <c r="G503" i="2" s="1"/>
  <c r="H510" i="2"/>
  <c r="I510" i="2"/>
  <c r="G510" i="2"/>
  <c r="H512" i="2"/>
  <c r="I512" i="2"/>
  <c r="G512" i="2"/>
  <c r="H514" i="2"/>
  <c r="I514" i="2"/>
  <c r="G514" i="2"/>
  <c r="H516" i="2"/>
  <c r="I516" i="2"/>
  <c r="G516" i="2"/>
  <c r="H521" i="2"/>
  <c r="H520" i="2" s="1"/>
  <c r="H519" i="2" s="1"/>
  <c r="H518" i="2" s="1"/>
  <c r="I521" i="2"/>
  <c r="I520" i="2" s="1"/>
  <c r="I519" i="2" s="1"/>
  <c r="I518" i="2" s="1"/>
  <c r="G521" i="2"/>
  <c r="G520" i="2" s="1"/>
  <c r="G519" i="2" s="1"/>
  <c r="G518" i="2" s="1"/>
  <c r="H527" i="2"/>
  <c r="H526" i="2" s="1"/>
  <c r="H525" i="2" s="1"/>
  <c r="H524" i="2" s="1"/>
  <c r="H523" i="2" s="1"/>
  <c r="I527" i="2"/>
  <c r="I526" i="2" s="1"/>
  <c r="I525" i="2" s="1"/>
  <c r="I524" i="2" s="1"/>
  <c r="I523" i="2" s="1"/>
  <c r="G527" i="2"/>
  <c r="G526" i="2" s="1"/>
  <c r="G525" i="2" s="1"/>
  <c r="G524" i="2" s="1"/>
  <c r="G523" i="2" s="1"/>
  <c r="H492" i="2"/>
  <c r="H491" i="2" s="1"/>
  <c r="H490" i="2" s="1"/>
  <c r="I492" i="2"/>
  <c r="I491" i="2" s="1"/>
  <c r="I490" i="2" s="1"/>
  <c r="G492" i="2"/>
  <c r="G491" i="2" s="1"/>
  <c r="G490" i="2" s="1"/>
  <c r="H487" i="2"/>
  <c r="I487" i="2"/>
  <c r="G487" i="2"/>
  <c r="H484" i="2"/>
  <c r="I484" i="2"/>
  <c r="G484" i="2"/>
  <c r="H481" i="2"/>
  <c r="I481" i="2"/>
  <c r="G481" i="2"/>
  <c r="H479" i="2"/>
  <c r="I479" i="2"/>
  <c r="G479" i="2"/>
  <c r="H477" i="2"/>
  <c r="I477" i="2"/>
  <c r="G477" i="2"/>
  <c r="H464" i="2"/>
  <c r="H463" i="2" s="1"/>
  <c r="H462" i="2" s="1"/>
  <c r="I464" i="2"/>
  <c r="I463" i="2" s="1"/>
  <c r="I462" i="2" s="1"/>
  <c r="G464" i="2"/>
  <c r="G463" i="2" s="1"/>
  <c r="G462" i="2" s="1"/>
  <c r="H460" i="2"/>
  <c r="I460" i="2"/>
  <c r="G460" i="2"/>
  <c r="H457" i="2"/>
  <c r="I457" i="2"/>
  <c r="G457" i="2"/>
  <c r="H454" i="2"/>
  <c r="I454" i="2"/>
  <c r="G454" i="2"/>
  <c r="H451" i="2"/>
  <c r="I451" i="2"/>
  <c r="G451" i="2"/>
  <c r="H448" i="2"/>
  <c r="I448" i="2"/>
  <c r="G448" i="2"/>
  <c r="H445" i="2"/>
  <c r="I445" i="2"/>
  <c r="G445" i="2"/>
  <c r="H443" i="2"/>
  <c r="I443" i="2"/>
  <c r="G443" i="2"/>
  <c r="H438" i="2"/>
  <c r="H437" i="2" s="1"/>
  <c r="H436" i="2" s="1"/>
  <c r="H435" i="2" s="1"/>
  <c r="I438" i="2"/>
  <c r="I437" i="2" s="1"/>
  <c r="I436" i="2" s="1"/>
  <c r="I435" i="2" s="1"/>
  <c r="G438" i="2"/>
  <c r="G437" i="2" s="1"/>
  <c r="G436" i="2" s="1"/>
  <c r="G435" i="2" s="1"/>
  <c r="H432" i="2"/>
  <c r="H431" i="2" s="1"/>
  <c r="H430" i="2" s="1"/>
  <c r="H429" i="2" s="1"/>
  <c r="I432" i="2"/>
  <c r="I431" i="2" s="1"/>
  <c r="I430" i="2" s="1"/>
  <c r="I429" i="2" s="1"/>
  <c r="G432" i="2"/>
  <c r="G431" i="2" s="1"/>
  <c r="G430" i="2" s="1"/>
  <c r="G429" i="2" s="1"/>
  <c r="H350" i="2"/>
  <c r="I350" i="2"/>
  <c r="G350" i="2"/>
  <c r="H352" i="2"/>
  <c r="I352" i="2"/>
  <c r="G352" i="2"/>
  <c r="H354" i="2"/>
  <c r="I354" i="2"/>
  <c r="G354" i="2"/>
  <c r="H359" i="2"/>
  <c r="I359" i="2"/>
  <c r="G359" i="2"/>
  <c r="H361" i="2"/>
  <c r="I361" i="2"/>
  <c r="G361" i="2"/>
  <c r="H363" i="2"/>
  <c r="I363" i="2"/>
  <c r="G363" i="2"/>
  <c r="H365" i="2"/>
  <c r="I365" i="2"/>
  <c r="G365" i="2"/>
  <c r="H371" i="2"/>
  <c r="H370" i="2" s="1"/>
  <c r="H369" i="2" s="1"/>
  <c r="H368" i="2" s="1"/>
  <c r="I371" i="2"/>
  <c r="I370" i="2" s="1"/>
  <c r="I369" i="2" s="1"/>
  <c r="I368" i="2" s="1"/>
  <c r="G371" i="2"/>
  <c r="G370" i="2" s="1"/>
  <c r="G369" i="2" s="1"/>
  <c r="G368" i="2" s="1"/>
  <c r="H376" i="2"/>
  <c r="I376" i="2"/>
  <c r="G376" i="2"/>
  <c r="H378" i="2"/>
  <c r="I378" i="2"/>
  <c r="G378" i="2"/>
  <c r="H380" i="2"/>
  <c r="I380" i="2"/>
  <c r="G380" i="2"/>
  <c r="H383" i="2"/>
  <c r="H382" i="2" s="1"/>
  <c r="I383" i="2"/>
  <c r="I382" i="2" s="1"/>
  <c r="G383" i="2"/>
  <c r="G382" i="2" s="1"/>
  <c r="H387" i="2"/>
  <c r="I387" i="2"/>
  <c r="G387" i="2"/>
  <c r="H389" i="2"/>
  <c r="I389" i="2"/>
  <c r="G389" i="2"/>
  <c r="H391" i="2"/>
  <c r="I391" i="2"/>
  <c r="G391" i="2"/>
  <c r="H395" i="2"/>
  <c r="I395" i="2"/>
  <c r="G395" i="2"/>
  <c r="H397" i="2"/>
  <c r="I397" i="2"/>
  <c r="G397" i="2"/>
  <c r="H399" i="2"/>
  <c r="I399" i="2"/>
  <c r="G399" i="2"/>
  <c r="H402" i="2"/>
  <c r="I402" i="2"/>
  <c r="G402" i="2"/>
  <c r="H404" i="2"/>
  <c r="I404" i="2"/>
  <c r="G404" i="2"/>
  <c r="H407" i="2"/>
  <c r="I407" i="2"/>
  <c r="G407" i="2"/>
  <c r="H409" i="2"/>
  <c r="I409" i="2"/>
  <c r="G409" i="2"/>
  <c r="H412" i="2"/>
  <c r="H411" i="2" s="1"/>
  <c r="I412" i="2"/>
  <c r="I411" i="2" s="1"/>
  <c r="G412" i="2"/>
  <c r="G411" i="2" s="1"/>
  <c r="H418" i="2"/>
  <c r="H417" i="2" s="1"/>
  <c r="H416" i="2" s="1"/>
  <c r="H415" i="2" s="1"/>
  <c r="H414" i="2" s="1"/>
  <c r="I418" i="2"/>
  <c r="I417" i="2" s="1"/>
  <c r="I416" i="2" s="1"/>
  <c r="I415" i="2" s="1"/>
  <c r="I414" i="2" s="1"/>
  <c r="G418" i="2"/>
  <c r="G417" i="2" s="1"/>
  <c r="G416" i="2" s="1"/>
  <c r="G415" i="2" s="1"/>
  <c r="G414" i="2" s="1"/>
  <c r="H424" i="2"/>
  <c r="I424" i="2"/>
  <c r="G424" i="2"/>
  <c r="H426" i="2"/>
  <c r="I426" i="2"/>
  <c r="G426" i="2"/>
  <c r="H343" i="2"/>
  <c r="I343" i="2"/>
  <c r="G343" i="2"/>
  <c r="H341" i="2"/>
  <c r="I341" i="2"/>
  <c r="G341" i="2"/>
  <c r="H339" i="2"/>
  <c r="I339" i="2"/>
  <c r="G339" i="2"/>
  <c r="H336" i="2"/>
  <c r="I336" i="2"/>
  <c r="G336" i="2"/>
  <c r="H334" i="2"/>
  <c r="I334" i="2"/>
  <c r="G334" i="2"/>
  <c r="H332" i="2"/>
  <c r="I332" i="2"/>
  <c r="G332" i="2"/>
  <c r="H328" i="2"/>
  <c r="H327" i="2" s="1"/>
  <c r="I328" i="2"/>
  <c r="I327" i="2" s="1"/>
  <c r="G328" i="2"/>
  <c r="G327" i="2" s="1"/>
  <c r="H323" i="2"/>
  <c r="I323" i="2"/>
  <c r="G323" i="2"/>
  <c r="H321" i="2"/>
  <c r="I321" i="2"/>
  <c r="G321" i="2"/>
  <c r="H319" i="2"/>
  <c r="I319" i="2"/>
  <c r="G319" i="2"/>
  <c r="H317" i="2"/>
  <c r="I317" i="2"/>
  <c r="G317" i="2"/>
  <c r="H315" i="2"/>
  <c r="I315" i="2"/>
  <c r="G315" i="2"/>
  <c r="H313" i="2"/>
  <c r="I313" i="2"/>
  <c r="G313" i="2"/>
  <c r="H310" i="2"/>
  <c r="H309" i="2" s="1"/>
  <c r="I310" i="2"/>
  <c r="I309" i="2" s="1"/>
  <c r="G310" i="2"/>
  <c r="G309" i="2" s="1"/>
  <c r="H306" i="2"/>
  <c r="H305" i="2" s="1"/>
  <c r="H304" i="2" s="1"/>
  <c r="I306" i="2"/>
  <c r="I305" i="2" s="1"/>
  <c r="I304" i="2" s="1"/>
  <c r="G306" i="2"/>
  <c r="G305" i="2" s="1"/>
  <c r="G304" i="2" s="1"/>
  <c r="H302" i="2"/>
  <c r="H301" i="2" s="1"/>
  <c r="I302" i="2"/>
  <c r="I301" i="2" s="1"/>
  <c r="G302" i="2"/>
  <c r="G301" i="2" s="1"/>
  <c r="H299" i="2"/>
  <c r="I299" i="2"/>
  <c r="G299" i="2"/>
  <c r="H297" i="2"/>
  <c r="I297" i="2"/>
  <c r="G297" i="2"/>
  <c r="H294" i="2"/>
  <c r="I294" i="2"/>
  <c r="G294" i="2"/>
  <c r="H292" i="2"/>
  <c r="I292" i="2"/>
  <c r="G292" i="2"/>
  <c r="H290" i="2"/>
  <c r="I290" i="2"/>
  <c r="G290" i="2"/>
  <c r="H288" i="2"/>
  <c r="I288" i="2"/>
  <c r="G288" i="2"/>
  <c r="H286" i="2"/>
  <c r="I286" i="2"/>
  <c r="G286" i="2"/>
  <c r="H281" i="2"/>
  <c r="H280" i="2" s="1"/>
  <c r="I281" i="2"/>
  <c r="I280" i="2" s="1"/>
  <c r="G281" i="2"/>
  <c r="G280" i="2" s="1"/>
  <c r="H274" i="2"/>
  <c r="I274" i="2"/>
  <c r="G274" i="2"/>
  <c r="H272" i="2"/>
  <c r="I272" i="2"/>
  <c r="G272" i="2"/>
  <c r="G271" i="2" s="1"/>
  <c r="H268" i="2"/>
  <c r="H267" i="2" s="1"/>
  <c r="I268" i="2"/>
  <c r="I267" i="2" s="1"/>
  <c r="G268" i="2"/>
  <c r="G267" i="2" s="1"/>
  <c r="H265" i="2"/>
  <c r="I265" i="2"/>
  <c r="G265" i="2"/>
  <c r="H263" i="2"/>
  <c r="I263" i="2"/>
  <c r="G263" i="2"/>
  <c r="H261" i="2"/>
  <c r="I261" i="2"/>
  <c r="G261" i="2"/>
  <c r="H259" i="2"/>
  <c r="I259" i="2"/>
  <c r="G259" i="2"/>
  <c r="H256" i="2"/>
  <c r="H255" i="2" s="1"/>
  <c r="I256" i="2"/>
  <c r="I255" i="2" s="1"/>
  <c r="G256" i="2"/>
  <c r="G255" i="2" s="1"/>
  <c r="H253" i="2"/>
  <c r="I253" i="2"/>
  <c r="G253" i="2"/>
  <c r="H251" i="2"/>
  <c r="I251" i="2"/>
  <c r="G251" i="2"/>
  <c r="H249" i="2"/>
  <c r="I249" i="2"/>
  <c r="G249" i="2"/>
  <c r="H245" i="2"/>
  <c r="I245" i="2"/>
  <c r="G245" i="2"/>
  <c r="H241" i="2"/>
  <c r="I241" i="2"/>
  <c r="G241" i="2"/>
  <c r="H239" i="2"/>
  <c r="I239" i="2"/>
  <c r="G239" i="2"/>
  <c r="H234" i="2"/>
  <c r="I234" i="2"/>
  <c r="G234" i="2"/>
  <c r="H232" i="2"/>
  <c r="I232" i="2"/>
  <c r="G232" i="2"/>
  <c r="H230" i="2"/>
  <c r="I230" i="2"/>
  <c r="G230" i="2"/>
  <c r="H225" i="2"/>
  <c r="I225" i="2"/>
  <c r="G225" i="2"/>
  <c r="H223" i="2"/>
  <c r="I223" i="2"/>
  <c r="G223" i="2"/>
  <c r="H217" i="2"/>
  <c r="H216" i="2" s="1"/>
  <c r="H215" i="2" s="1"/>
  <c r="I217" i="2"/>
  <c r="I216" i="2" s="1"/>
  <c r="I215" i="2" s="1"/>
  <c r="G217" i="2"/>
  <c r="G216" i="2" s="1"/>
  <c r="G215" i="2" s="1"/>
  <c r="H211" i="2"/>
  <c r="I211" i="2"/>
  <c r="G211" i="2"/>
  <c r="H213" i="2"/>
  <c r="I213" i="2"/>
  <c r="G213" i="2"/>
  <c r="H208" i="2"/>
  <c r="I208" i="2"/>
  <c r="G208" i="2"/>
  <c r="H206" i="2"/>
  <c r="I206" i="2"/>
  <c r="G206" i="2"/>
  <c r="H204" i="2"/>
  <c r="I204" i="2"/>
  <c r="G204" i="2"/>
  <c r="H200" i="2"/>
  <c r="I200" i="2"/>
  <c r="G200" i="2"/>
  <c r="H198" i="2"/>
  <c r="I198" i="2"/>
  <c r="G198" i="2"/>
  <c r="H191" i="2"/>
  <c r="I191" i="2"/>
  <c r="G191" i="2"/>
  <c r="H193" i="2"/>
  <c r="I193" i="2"/>
  <c r="G193" i="2"/>
  <c r="H186" i="2"/>
  <c r="H185" i="2" s="1"/>
  <c r="I186" i="2"/>
  <c r="I185" i="2" s="1"/>
  <c r="G186" i="2"/>
  <c r="G185" i="2" s="1"/>
  <c r="H183" i="2"/>
  <c r="I183" i="2"/>
  <c r="G183" i="2"/>
  <c r="H181" i="2"/>
  <c r="I181" i="2"/>
  <c r="G181" i="2"/>
  <c r="H179" i="2"/>
  <c r="I179" i="2"/>
  <c r="G179" i="2"/>
  <c r="H177" i="2"/>
  <c r="I177" i="2"/>
  <c r="G177" i="2"/>
  <c r="H175" i="2"/>
  <c r="I175" i="2"/>
  <c r="G175" i="2"/>
  <c r="H173" i="2"/>
  <c r="I173" i="2"/>
  <c r="G173" i="2"/>
  <c r="H171" i="2"/>
  <c r="I171" i="2"/>
  <c r="G171" i="2"/>
  <c r="H169" i="2"/>
  <c r="I169" i="2"/>
  <c r="G169" i="2"/>
  <c r="H167" i="2"/>
  <c r="I167" i="2"/>
  <c r="G167" i="2"/>
  <c r="H165" i="2"/>
  <c r="I165" i="2"/>
  <c r="G165" i="2"/>
  <c r="H163" i="2"/>
  <c r="I163" i="2"/>
  <c r="G163" i="2"/>
  <c r="H161" i="2"/>
  <c r="I161" i="2"/>
  <c r="G161" i="2"/>
  <c r="H159" i="2"/>
  <c r="I159" i="2"/>
  <c r="G159" i="2"/>
  <c r="H156" i="2"/>
  <c r="I156" i="2"/>
  <c r="G156" i="2"/>
  <c r="H149" i="2"/>
  <c r="I149" i="2"/>
  <c r="G149" i="2"/>
  <c r="H151" i="2"/>
  <c r="I151" i="2"/>
  <c r="G151" i="2"/>
  <c r="H144" i="2"/>
  <c r="H143" i="2" s="1"/>
  <c r="H142" i="2" s="1"/>
  <c r="H141" i="2" s="1"/>
  <c r="I144" i="2"/>
  <c r="I143" i="2" s="1"/>
  <c r="I142" i="2" s="1"/>
  <c r="I141" i="2" s="1"/>
  <c r="G144" i="2"/>
  <c r="G143" i="2" s="1"/>
  <c r="G142" i="2" s="1"/>
  <c r="G141" i="2" s="1"/>
  <c r="H134" i="2"/>
  <c r="I134" i="2"/>
  <c r="G134" i="2"/>
  <c r="H132" i="2"/>
  <c r="I132" i="2"/>
  <c r="G132" i="2"/>
  <c r="H127" i="2"/>
  <c r="I127" i="2"/>
  <c r="G127" i="2"/>
  <c r="H124" i="2"/>
  <c r="I124" i="2"/>
  <c r="G124" i="2"/>
  <c r="H118" i="2"/>
  <c r="H117" i="2" s="1"/>
  <c r="I118" i="2"/>
  <c r="I117" i="2" s="1"/>
  <c r="G118" i="2"/>
  <c r="G117" i="2" s="1"/>
  <c r="H115" i="2"/>
  <c r="I115" i="2"/>
  <c r="G115" i="2"/>
  <c r="H113" i="2"/>
  <c r="I113" i="2"/>
  <c r="G113" i="2"/>
  <c r="H110" i="2"/>
  <c r="I110" i="2"/>
  <c r="G110" i="2"/>
  <c r="H108" i="2"/>
  <c r="I108" i="2"/>
  <c r="G108" i="2"/>
  <c r="H106" i="2"/>
  <c r="I106" i="2"/>
  <c r="G106" i="2"/>
  <c r="H104" i="2"/>
  <c r="I104" i="2"/>
  <c r="G104" i="2"/>
  <c r="H99" i="2"/>
  <c r="I99" i="2"/>
  <c r="G99" i="2"/>
  <c r="H97" i="2"/>
  <c r="I97" i="2"/>
  <c r="G97" i="2"/>
  <c r="H95" i="2"/>
  <c r="I95" i="2"/>
  <c r="G95" i="2"/>
  <c r="H93" i="2"/>
  <c r="I93" i="2"/>
  <c r="G93" i="2"/>
  <c r="H89" i="2"/>
  <c r="I89" i="2"/>
  <c r="G89" i="2"/>
  <c r="H87" i="2"/>
  <c r="I87" i="2"/>
  <c r="G87" i="2"/>
  <c r="H84" i="2"/>
  <c r="I84" i="2"/>
  <c r="G84" i="2"/>
  <c r="H80" i="2"/>
  <c r="I80" i="2"/>
  <c r="G80" i="2"/>
  <c r="H75" i="2"/>
  <c r="I75" i="2"/>
  <c r="G75" i="2"/>
  <c r="H73" i="2"/>
  <c r="I73" i="2"/>
  <c r="G73" i="2"/>
  <c r="H71" i="2"/>
  <c r="I71" i="2"/>
  <c r="G71" i="2"/>
  <c r="H65" i="2"/>
  <c r="H64" i="2" s="1"/>
  <c r="I65" i="2"/>
  <c r="I64" i="2" s="1"/>
  <c r="G65" i="2"/>
  <c r="G64" i="2" s="1"/>
  <c r="H62" i="2"/>
  <c r="I62" i="2"/>
  <c r="G62" i="2"/>
  <c r="H60" i="2"/>
  <c r="I60" i="2"/>
  <c r="G60" i="2"/>
  <c r="H58" i="2"/>
  <c r="I58" i="2"/>
  <c r="G58" i="2"/>
  <c r="H56" i="2"/>
  <c r="I56" i="2"/>
  <c r="G56" i="2"/>
  <c r="H54" i="2"/>
  <c r="I54" i="2"/>
  <c r="G54" i="2"/>
  <c r="H50" i="2"/>
  <c r="I50" i="2"/>
  <c r="G50" i="2"/>
  <c r="H48" i="2"/>
  <c r="I48" i="2"/>
  <c r="G48" i="2"/>
  <c r="H46" i="2"/>
  <c r="I46" i="2"/>
  <c r="G46" i="2"/>
  <c r="H44" i="2"/>
  <c r="I44" i="2"/>
  <c r="G44" i="2"/>
  <c r="H41" i="2"/>
  <c r="H40" i="2" s="1"/>
  <c r="I41" i="2"/>
  <c r="I40" i="2" s="1"/>
  <c r="G41" i="2"/>
  <c r="G40" i="2" s="1"/>
  <c r="H36" i="2"/>
  <c r="H35" i="2" s="1"/>
  <c r="H34" i="2" s="1"/>
  <c r="I36" i="2"/>
  <c r="I35" i="2" s="1"/>
  <c r="I34" i="2" s="1"/>
  <c r="G36" i="2"/>
  <c r="G35" i="2" s="1"/>
  <c r="G34" i="2" s="1"/>
  <c r="H32" i="2"/>
  <c r="H31" i="2" s="1"/>
  <c r="H30" i="2" s="1"/>
  <c r="H29" i="2" s="1"/>
  <c r="I32" i="2"/>
  <c r="I31" i="2" s="1"/>
  <c r="I30" i="2" s="1"/>
  <c r="I29" i="2" s="1"/>
  <c r="G32" i="2"/>
  <c r="G31" i="2" s="1"/>
  <c r="G30" i="2" s="1"/>
  <c r="G29" i="2" s="1"/>
  <c r="H25" i="2"/>
  <c r="H24" i="2" s="1"/>
  <c r="I25" i="2"/>
  <c r="I24" i="2" s="1"/>
  <c r="G25" i="2"/>
  <c r="G24" i="2" s="1"/>
  <c r="H21" i="2"/>
  <c r="H20" i="2" s="1"/>
  <c r="I21" i="2"/>
  <c r="I20" i="2" s="1"/>
  <c r="G21" i="2"/>
  <c r="G20" i="2" s="1"/>
  <c r="H16" i="2"/>
  <c r="H15" i="2" s="1"/>
  <c r="H14" i="2" s="1"/>
  <c r="H13" i="2" s="1"/>
  <c r="I16" i="2"/>
  <c r="I15" i="2" s="1"/>
  <c r="I14" i="2" s="1"/>
  <c r="I13" i="2" s="1"/>
  <c r="G16" i="2"/>
  <c r="G15" i="2" s="1"/>
  <c r="G14" i="2" s="1"/>
  <c r="G13" i="2" s="1"/>
  <c r="I296" i="2" l="1"/>
  <c r="H296" i="2"/>
  <c r="G497" i="2"/>
  <c r="G496" i="2" s="1"/>
  <c r="G495" i="2" s="1"/>
  <c r="I210" i="2"/>
  <c r="G238" i="2"/>
  <c r="G237" i="2" s="1"/>
  <c r="G190" i="2"/>
  <c r="G189" i="2" s="1"/>
  <c r="G188" i="2" s="1"/>
  <c r="I19" i="2"/>
  <c r="I18" i="2" s="1"/>
  <c r="G509" i="2"/>
  <c r="G508" i="2" s="1"/>
  <c r="G507" i="2" s="1"/>
  <c r="H509" i="2"/>
  <c r="H508" i="2" s="1"/>
  <c r="H507" i="2" s="1"/>
  <c r="I238" i="2"/>
  <c r="I237" i="2" s="1"/>
  <c r="H79" i="2"/>
  <c r="G244" i="2"/>
  <c r="I244" i="2"/>
  <c r="G112" i="2"/>
  <c r="H423" i="2"/>
  <c r="H422" i="2" s="1"/>
  <c r="H421" i="2" s="1"/>
  <c r="H420" i="2" s="1"/>
  <c r="I476" i="2"/>
  <c r="I475" i="2" s="1"/>
  <c r="I474" i="2" s="1"/>
  <c r="I428" i="2" s="1"/>
  <c r="H238" i="2"/>
  <c r="H237" i="2" s="1"/>
  <c r="I386" i="2"/>
  <c r="I190" i="2"/>
  <c r="I189" i="2" s="1"/>
  <c r="I188" i="2" s="1"/>
  <c r="H222" i="2"/>
  <c r="H221" i="2" s="1"/>
  <c r="H190" i="2"/>
  <c r="H189" i="2" s="1"/>
  <c r="H188" i="2" s="1"/>
  <c r="H203" i="2"/>
  <c r="G229" i="2"/>
  <c r="G228" i="2" s="1"/>
  <c r="I222" i="2"/>
  <c r="I221" i="2" s="1"/>
  <c r="I229" i="2"/>
  <c r="I228" i="2" s="1"/>
  <c r="H244" i="2"/>
  <c r="G476" i="2"/>
  <c r="G475" i="2" s="1"/>
  <c r="G474" i="2" s="1"/>
  <c r="I131" i="2"/>
  <c r="I130" i="2" s="1"/>
  <c r="G197" i="2"/>
  <c r="G196" i="2" s="1"/>
  <c r="H229" i="2"/>
  <c r="H228" i="2" s="1"/>
  <c r="H112" i="2"/>
  <c r="H131" i="2"/>
  <c r="H130" i="2" s="1"/>
  <c r="G19" i="2"/>
  <c r="G18" i="2" s="1"/>
  <c r="H103" i="2"/>
  <c r="H102" i="2" s="1"/>
  <c r="H197" i="2"/>
  <c r="H196" i="2" s="1"/>
  <c r="I442" i="2"/>
  <c r="I558" i="2"/>
  <c r="I557" i="2" s="1"/>
  <c r="I556" i="2" s="1"/>
  <c r="H642" i="2"/>
  <c r="I285" i="2"/>
  <c r="I284" i="2" s="1"/>
  <c r="G123" i="2"/>
  <c r="G122" i="2" s="1"/>
  <c r="H285" i="2"/>
  <c r="G642" i="2"/>
  <c r="I123" i="2"/>
  <c r="I122" i="2" s="1"/>
  <c r="H123" i="2"/>
  <c r="H122" i="2" s="1"/>
  <c r="I544" i="2"/>
  <c r="I543" i="2" s="1"/>
  <c r="I542" i="2" s="1"/>
  <c r="H544" i="2"/>
  <c r="H543" i="2" s="1"/>
  <c r="H542" i="2" s="1"/>
  <c r="G349" i="2"/>
  <c r="G348" i="2" s="1"/>
  <c r="G347" i="2" s="1"/>
  <c r="H19" i="2"/>
  <c r="H18" i="2" s="1"/>
  <c r="I197" i="2"/>
  <c r="I196" i="2" s="1"/>
  <c r="I338" i="2"/>
  <c r="I497" i="2"/>
  <c r="I496" i="2" s="1"/>
  <c r="I495" i="2" s="1"/>
  <c r="H497" i="2"/>
  <c r="H496" i="2" s="1"/>
  <c r="H495" i="2" s="1"/>
  <c r="G210" i="2"/>
  <c r="I401" i="2"/>
  <c r="G375" i="2"/>
  <c r="G374" i="2" s="1"/>
  <c r="H476" i="2"/>
  <c r="H475" i="2" s="1"/>
  <c r="H474" i="2" s="1"/>
  <c r="H428" i="2" s="1"/>
  <c r="I271" i="2"/>
  <c r="I358" i="2"/>
  <c r="I357" i="2" s="1"/>
  <c r="I356" i="2" s="1"/>
  <c r="I509" i="2"/>
  <c r="I508" i="2" s="1"/>
  <c r="I507" i="2" s="1"/>
  <c r="I633" i="2"/>
  <c r="I148" i="2"/>
  <c r="I147" i="2" s="1"/>
  <c r="I146" i="2" s="1"/>
  <c r="I642" i="2"/>
  <c r="H148" i="2"/>
  <c r="H147" i="2" s="1"/>
  <c r="H146" i="2" s="1"/>
  <c r="H331" i="2"/>
  <c r="G331" i="2"/>
  <c r="G658" i="2"/>
  <c r="G657" i="2" s="1"/>
  <c r="G656" i="2" s="1"/>
  <c r="H633" i="2"/>
  <c r="G53" i="2"/>
  <c r="G52" i="2" s="1"/>
  <c r="I53" i="2"/>
  <c r="I52" i="2" s="1"/>
  <c r="I112" i="2"/>
  <c r="G131" i="2"/>
  <c r="G130" i="2" s="1"/>
  <c r="G121" i="2" s="1"/>
  <c r="I331" i="2"/>
  <c r="I349" i="2"/>
  <c r="I348" i="2" s="1"/>
  <c r="I347" i="2" s="1"/>
  <c r="I346" i="2" s="1"/>
  <c r="I658" i="2"/>
  <c r="I657" i="2" s="1"/>
  <c r="I656" i="2" s="1"/>
  <c r="G633" i="2"/>
  <c r="G222" i="2"/>
  <c r="G221" i="2" s="1"/>
  <c r="G423" i="2"/>
  <c r="G422" i="2" s="1"/>
  <c r="G421" i="2" s="1"/>
  <c r="G420" i="2" s="1"/>
  <c r="I620" i="2"/>
  <c r="I619" i="2" s="1"/>
  <c r="I618" i="2" s="1"/>
  <c r="G544" i="2"/>
  <c r="G543" i="2" s="1"/>
  <c r="G542" i="2" s="1"/>
  <c r="G285" i="2"/>
  <c r="G296" i="2"/>
  <c r="H349" i="2"/>
  <c r="H348" i="2" s="1"/>
  <c r="H347" i="2" s="1"/>
  <c r="H442" i="2"/>
  <c r="G86" i="2"/>
  <c r="I258" i="2"/>
  <c r="H401" i="2"/>
  <c r="H210" i="2"/>
  <c r="G203" i="2"/>
  <c r="G70" i="2"/>
  <c r="G69" i="2" s="1"/>
  <c r="G68" i="2" s="1"/>
  <c r="I375" i="2"/>
  <c r="I374" i="2" s="1"/>
  <c r="I70" i="2"/>
  <c r="I69" i="2" s="1"/>
  <c r="I68" i="2" s="1"/>
  <c r="G103" i="2"/>
  <c r="G102" i="2" s="1"/>
  <c r="G258" i="2"/>
  <c r="G401" i="2"/>
  <c r="H375" i="2"/>
  <c r="H374" i="2" s="1"/>
  <c r="I203" i="2"/>
  <c r="H271" i="2"/>
  <c r="G312" i="2"/>
  <c r="G308" i="2" s="1"/>
  <c r="I423" i="2"/>
  <c r="I422" i="2" s="1"/>
  <c r="I421" i="2" s="1"/>
  <c r="I420" i="2" s="1"/>
  <c r="G582" i="2"/>
  <c r="G581" i="2" s="1"/>
  <c r="G580" i="2" s="1"/>
  <c r="H53" i="2"/>
  <c r="H52" i="2" s="1"/>
  <c r="H258" i="2"/>
  <c r="H70" i="2"/>
  <c r="H69" i="2" s="1"/>
  <c r="H68" i="2" s="1"/>
  <c r="I103" i="2"/>
  <c r="I102" i="2" s="1"/>
  <c r="H43" i="2"/>
  <c r="H39" i="2" s="1"/>
  <c r="I86" i="2"/>
  <c r="I312" i="2"/>
  <c r="I308" i="2" s="1"/>
  <c r="G450" i="2"/>
  <c r="I43" i="2"/>
  <c r="I39" i="2" s="1"/>
  <c r="G43" i="2"/>
  <c r="G39" i="2" s="1"/>
  <c r="H86" i="2"/>
  <c r="G148" i="2"/>
  <c r="G147" i="2" s="1"/>
  <c r="G146" i="2" s="1"/>
  <c r="H312" i="2"/>
  <c r="H308" i="2" s="1"/>
  <c r="G358" i="2"/>
  <c r="G357" i="2" s="1"/>
  <c r="G356" i="2" s="1"/>
  <c r="I450" i="2"/>
  <c r="G338" i="2"/>
  <c r="H450" i="2"/>
  <c r="H558" i="2"/>
  <c r="H557" i="2" s="1"/>
  <c r="H556" i="2" s="1"/>
  <c r="H358" i="2"/>
  <c r="H357" i="2" s="1"/>
  <c r="H356" i="2" s="1"/>
  <c r="I582" i="2"/>
  <c r="I581" i="2" s="1"/>
  <c r="I580" i="2" s="1"/>
  <c r="H338" i="2"/>
  <c r="H582" i="2"/>
  <c r="H581" i="2" s="1"/>
  <c r="H580" i="2" s="1"/>
  <c r="H620" i="2"/>
  <c r="H619" i="2" s="1"/>
  <c r="H618" i="2" s="1"/>
  <c r="G155" i="2"/>
  <c r="G154" i="2" s="1"/>
  <c r="G153" i="2" s="1"/>
  <c r="I155" i="2"/>
  <c r="I154" i="2" s="1"/>
  <c r="I153" i="2" s="1"/>
  <c r="G79" i="2"/>
  <c r="H155" i="2"/>
  <c r="H154" i="2" s="1"/>
  <c r="H153" i="2" s="1"/>
  <c r="H386" i="2"/>
  <c r="G620" i="2"/>
  <c r="G619" i="2" s="1"/>
  <c r="G618" i="2" s="1"/>
  <c r="H658" i="2"/>
  <c r="H657" i="2" s="1"/>
  <c r="H656" i="2" s="1"/>
  <c r="I79" i="2"/>
  <c r="G386" i="2"/>
  <c r="G442" i="2"/>
  <c r="G558" i="2"/>
  <c r="G557" i="2" s="1"/>
  <c r="G556" i="2" s="1"/>
  <c r="I665" i="2"/>
  <c r="H665" i="2"/>
  <c r="G665" i="2"/>
  <c r="H539" i="2"/>
  <c r="H538" i="2" s="1"/>
  <c r="H537" i="2" s="1"/>
  <c r="H536" i="2" s="1"/>
  <c r="H535" i="2" s="1"/>
  <c r="I539" i="2"/>
  <c r="I538" i="2" s="1"/>
  <c r="I537" i="2" s="1"/>
  <c r="I536" i="2" s="1"/>
  <c r="I535" i="2" s="1"/>
  <c r="G539" i="2"/>
  <c r="G538" i="2" s="1"/>
  <c r="G537" i="2" s="1"/>
  <c r="G536" i="2" s="1"/>
  <c r="G535" i="2" s="1"/>
  <c r="H533" i="2"/>
  <c r="H532" i="2" s="1"/>
  <c r="H531" i="2" s="1"/>
  <c r="H530" i="2" s="1"/>
  <c r="I533" i="2"/>
  <c r="I532" i="2" s="1"/>
  <c r="I531" i="2" s="1"/>
  <c r="I530" i="2" s="1"/>
  <c r="G533" i="2"/>
  <c r="G532" i="2" s="1"/>
  <c r="G531" i="2" s="1"/>
  <c r="G530" i="2" s="1"/>
  <c r="H680" i="2"/>
  <c r="I680" i="2"/>
  <c r="G680" i="2"/>
  <c r="H682" i="2"/>
  <c r="I682" i="2"/>
  <c r="G682" i="2"/>
  <c r="H688" i="2"/>
  <c r="I688" i="2"/>
  <c r="G688" i="2"/>
  <c r="H690" i="2"/>
  <c r="I690" i="2"/>
  <c r="G690" i="2"/>
  <c r="H696" i="2"/>
  <c r="H695" i="2" s="1"/>
  <c r="H694" i="2" s="1"/>
  <c r="H693" i="2" s="1"/>
  <c r="H692" i="2" s="1"/>
  <c r="I696" i="2"/>
  <c r="I695" i="2" s="1"/>
  <c r="I694" i="2" s="1"/>
  <c r="I693" i="2" s="1"/>
  <c r="I692" i="2" s="1"/>
  <c r="G696" i="2"/>
  <c r="H698" i="2"/>
  <c r="I698" i="2"/>
  <c r="G698" i="2"/>
  <c r="H704" i="2"/>
  <c r="I704" i="2"/>
  <c r="G704" i="2"/>
  <c r="H706" i="2"/>
  <c r="I706" i="2"/>
  <c r="G706" i="2"/>
  <c r="H708" i="2"/>
  <c r="I708" i="2"/>
  <c r="G708" i="2"/>
  <c r="H710" i="2"/>
  <c r="I710" i="2"/>
  <c r="G710" i="2"/>
  <c r="H712" i="2"/>
  <c r="I712" i="2"/>
  <c r="G712" i="2"/>
  <c r="H714" i="2"/>
  <c r="I714" i="2"/>
  <c r="G714" i="2"/>
  <c r="H716" i="2"/>
  <c r="I716" i="2"/>
  <c r="G716" i="2"/>
  <c r="H719" i="2"/>
  <c r="I719" i="2"/>
  <c r="G719" i="2"/>
  <c r="H722" i="2"/>
  <c r="I722" i="2"/>
  <c r="G722" i="2"/>
  <c r="H724" i="2"/>
  <c r="I724" i="2"/>
  <c r="G724" i="2"/>
  <c r="H726" i="2"/>
  <c r="I726" i="2"/>
  <c r="G726" i="2"/>
  <c r="H728" i="2"/>
  <c r="I728" i="2"/>
  <c r="G728" i="2"/>
  <c r="H730" i="2"/>
  <c r="I730" i="2"/>
  <c r="G730" i="2"/>
  <c r="H732" i="2"/>
  <c r="I732" i="2"/>
  <c r="G732" i="2"/>
  <c r="H734" i="2"/>
  <c r="I734" i="2"/>
  <c r="G734" i="2"/>
  <c r="H738" i="2"/>
  <c r="H737" i="2" s="1"/>
  <c r="H736" i="2" s="1"/>
  <c r="I738" i="2"/>
  <c r="I737" i="2" s="1"/>
  <c r="I736" i="2" s="1"/>
  <c r="G738" i="2"/>
  <c r="G737" i="2" s="1"/>
  <c r="G736" i="2" s="1"/>
  <c r="H742" i="2"/>
  <c r="H741" i="2" s="1"/>
  <c r="H740" i="2" s="1"/>
  <c r="I742" i="2"/>
  <c r="I741" i="2" s="1"/>
  <c r="I740" i="2" s="1"/>
  <c r="G742" i="2"/>
  <c r="G741" i="2" s="1"/>
  <c r="G740" i="2" s="1"/>
  <c r="H745" i="2"/>
  <c r="H744" i="2" s="1"/>
  <c r="I745" i="2"/>
  <c r="I744" i="2" s="1"/>
  <c r="G745" i="2"/>
  <c r="G744" i="2" s="1"/>
  <c r="H750" i="2"/>
  <c r="H749" i="2" s="1"/>
  <c r="H748" i="2" s="1"/>
  <c r="H747" i="2" s="1"/>
  <c r="I750" i="2"/>
  <c r="I749" i="2" s="1"/>
  <c r="I748" i="2" s="1"/>
  <c r="I747" i="2" s="1"/>
  <c r="G750" i="2"/>
  <c r="G749" i="2" s="1"/>
  <c r="G748" i="2" s="1"/>
  <c r="G747" i="2" s="1"/>
  <c r="H757" i="2"/>
  <c r="H756" i="2" s="1"/>
  <c r="H755" i="2" s="1"/>
  <c r="H754" i="2" s="1"/>
  <c r="I757" i="2"/>
  <c r="I756" i="2" s="1"/>
  <c r="I755" i="2" s="1"/>
  <c r="I754" i="2" s="1"/>
  <c r="G757" i="2"/>
  <c r="G756" i="2" s="1"/>
  <c r="G755" i="2" s="1"/>
  <c r="G754" i="2" s="1"/>
  <c r="H762" i="2"/>
  <c r="H761" i="2" s="1"/>
  <c r="H760" i="2" s="1"/>
  <c r="H759" i="2" s="1"/>
  <c r="I762" i="2"/>
  <c r="I761" i="2" s="1"/>
  <c r="I760" i="2" s="1"/>
  <c r="I759" i="2" s="1"/>
  <c r="G762" i="2"/>
  <c r="G761" i="2" s="1"/>
  <c r="G760" i="2" s="1"/>
  <c r="G759" i="2" s="1"/>
  <c r="H768" i="2"/>
  <c r="I768" i="2"/>
  <c r="G768" i="2"/>
  <c r="H770" i="2"/>
  <c r="I770" i="2"/>
  <c r="G770" i="2"/>
  <c r="H773" i="2"/>
  <c r="I773" i="2"/>
  <c r="G773" i="2"/>
  <c r="H780" i="2"/>
  <c r="I780" i="2"/>
  <c r="G780" i="2"/>
  <c r="H782" i="2"/>
  <c r="I782" i="2"/>
  <c r="G782" i="2"/>
  <c r="H784" i="2"/>
  <c r="I784" i="2"/>
  <c r="G784" i="2"/>
  <c r="H790" i="2"/>
  <c r="H789" i="2" s="1"/>
  <c r="H788" i="2" s="1"/>
  <c r="H787" i="2" s="1"/>
  <c r="I790" i="2"/>
  <c r="I789" i="2" s="1"/>
  <c r="I788" i="2" s="1"/>
  <c r="I787" i="2" s="1"/>
  <c r="G790" i="2"/>
  <c r="G789" i="2" s="1"/>
  <c r="G788" i="2" s="1"/>
  <c r="G787" i="2" s="1"/>
  <c r="H797" i="2"/>
  <c r="I797" i="2"/>
  <c r="G797" i="2"/>
  <c r="H799" i="2"/>
  <c r="I799" i="2"/>
  <c r="G799" i="2"/>
  <c r="H802" i="2"/>
  <c r="I802" i="2"/>
  <c r="G802" i="2"/>
  <c r="H805" i="2"/>
  <c r="I805" i="2"/>
  <c r="G805" i="2"/>
  <c r="H811" i="2"/>
  <c r="H810" i="2" s="1"/>
  <c r="H809" i="2" s="1"/>
  <c r="H808" i="2" s="1"/>
  <c r="H807" i="2" s="1"/>
  <c r="I811" i="2"/>
  <c r="I810" i="2" s="1"/>
  <c r="I809" i="2" s="1"/>
  <c r="I808" i="2" s="1"/>
  <c r="I807" i="2" s="1"/>
  <c r="G811" i="2"/>
  <c r="G810" i="2" s="1"/>
  <c r="G809" i="2" s="1"/>
  <c r="G808" i="2" s="1"/>
  <c r="G807" i="2" s="1"/>
  <c r="H817" i="2"/>
  <c r="H816" i="2" s="1"/>
  <c r="H815" i="2" s="1"/>
  <c r="H814" i="2" s="1"/>
  <c r="H813" i="2" s="1"/>
  <c r="I817" i="2"/>
  <c r="I816" i="2" s="1"/>
  <c r="I815" i="2" s="1"/>
  <c r="I814" i="2" s="1"/>
  <c r="I813" i="2" s="1"/>
  <c r="G817" i="2"/>
  <c r="G816" i="2" s="1"/>
  <c r="G815" i="2" s="1"/>
  <c r="G814" i="2" s="1"/>
  <c r="G813" i="2" s="1"/>
  <c r="I629" i="2" l="1"/>
  <c r="I628" i="2" s="1"/>
  <c r="G101" i="2"/>
  <c r="I326" i="2"/>
  <c r="I325" i="2" s="1"/>
  <c r="G494" i="2"/>
  <c r="I243" i="2"/>
  <c r="I236" i="2" s="1"/>
  <c r="G629" i="2"/>
  <c r="G628" i="2" s="1"/>
  <c r="G555" i="2" s="1"/>
  <c r="H284" i="2"/>
  <c r="H283" i="2" s="1"/>
  <c r="G243" i="2"/>
  <c r="G236" i="2" s="1"/>
  <c r="H78" i="2"/>
  <c r="H77" i="2" s="1"/>
  <c r="I202" i="2"/>
  <c r="I195" i="2" s="1"/>
  <c r="H346" i="2"/>
  <c r="I494" i="2"/>
  <c r="I441" i="2"/>
  <c r="H220" i="2"/>
  <c r="H494" i="2"/>
  <c r="I121" i="2"/>
  <c r="H202" i="2"/>
  <c r="H195" i="2" s="1"/>
  <c r="H629" i="2"/>
  <c r="H628" i="2" s="1"/>
  <c r="G38" i="2"/>
  <c r="G12" i="2" s="1"/>
  <c r="H101" i="2"/>
  <c r="H326" i="2"/>
  <c r="H325" i="2" s="1"/>
  <c r="H121" i="2"/>
  <c r="H120" i="2" s="1"/>
  <c r="G801" i="2"/>
  <c r="H243" i="2"/>
  <c r="H236" i="2" s="1"/>
  <c r="H385" i="2"/>
  <c r="H373" i="2" s="1"/>
  <c r="H367" i="2" s="1"/>
  <c r="I220" i="2"/>
  <c r="I101" i="2"/>
  <c r="I385" i="2"/>
  <c r="I373" i="2" s="1"/>
  <c r="I367" i="2" s="1"/>
  <c r="H441" i="2"/>
  <c r="I283" i="2"/>
  <c r="H38" i="2"/>
  <c r="H12" i="2" s="1"/>
  <c r="G220" i="2"/>
  <c r="G346" i="2"/>
  <c r="I38" i="2"/>
  <c r="I12" i="2" s="1"/>
  <c r="G441" i="2"/>
  <c r="G440" i="2" s="1"/>
  <c r="G428" i="2" s="1"/>
  <c r="G202" i="2"/>
  <c r="G195" i="2" s="1"/>
  <c r="G120" i="2" s="1"/>
  <c r="G326" i="2"/>
  <c r="G325" i="2" s="1"/>
  <c r="G78" i="2"/>
  <c r="G77" i="2" s="1"/>
  <c r="G67" i="2" s="1"/>
  <c r="G385" i="2"/>
  <c r="G373" i="2" s="1"/>
  <c r="G367" i="2" s="1"/>
  <c r="I78" i="2"/>
  <c r="I77" i="2" s="1"/>
  <c r="G284" i="2"/>
  <c r="G283" i="2" s="1"/>
  <c r="G679" i="2"/>
  <c r="G678" i="2" s="1"/>
  <c r="G677" i="2" s="1"/>
  <c r="G753" i="2"/>
  <c r="I753" i="2"/>
  <c r="H801" i="2"/>
  <c r="G796" i="2"/>
  <c r="I679" i="2"/>
  <c r="I678" i="2" s="1"/>
  <c r="I677" i="2" s="1"/>
  <c r="I801" i="2"/>
  <c r="H679" i="2"/>
  <c r="H678" i="2" s="1"/>
  <c r="H677" i="2" s="1"/>
  <c r="H703" i="2"/>
  <c r="H702" i="2" s="1"/>
  <c r="H701" i="2" s="1"/>
  <c r="H700" i="2" s="1"/>
  <c r="H753" i="2"/>
  <c r="I796" i="2"/>
  <c r="H796" i="2"/>
  <c r="H529" i="2"/>
  <c r="G703" i="2"/>
  <c r="G702" i="2" s="1"/>
  <c r="G701" i="2" s="1"/>
  <c r="G700" i="2" s="1"/>
  <c r="I529" i="2"/>
  <c r="G767" i="2"/>
  <c r="G766" i="2" s="1"/>
  <c r="G765" i="2" s="1"/>
  <c r="G764" i="2" s="1"/>
  <c r="G779" i="2"/>
  <c r="G778" i="2" s="1"/>
  <c r="G777" i="2" s="1"/>
  <c r="G776" i="2" s="1"/>
  <c r="I767" i="2"/>
  <c r="I766" i="2" s="1"/>
  <c r="I765" i="2" s="1"/>
  <c r="I764" i="2" s="1"/>
  <c r="G695" i="2"/>
  <c r="G694" i="2" s="1"/>
  <c r="G693" i="2" s="1"/>
  <c r="G692" i="2" s="1"/>
  <c r="H767" i="2"/>
  <c r="H766" i="2" s="1"/>
  <c r="H765" i="2" s="1"/>
  <c r="H764" i="2" s="1"/>
  <c r="G687" i="2"/>
  <c r="G686" i="2" s="1"/>
  <c r="G685" i="2" s="1"/>
  <c r="G684" i="2" s="1"/>
  <c r="H779" i="2"/>
  <c r="H778" i="2" s="1"/>
  <c r="H777" i="2" s="1"/>
  <c r="H776" i="2" s="1"/>
  <c r="I687" i="2"/>
  <c r="I686" i="2" s="1"/>
  <c r="I685" i="2" s="1"/>
  <c r="I684" i="2" s="1"/>
  <c r="I779" i="2"/>
  <c r="I778" i="2" s="1"/>
  <c r="I777" i="2" s="1"/>
  <c r="I776" i="2" s="1"/>
  <c r="I703" i="2"/>
  <c r="I702" i="2" s="1"/>
  <c r="I701" i="2" s="1"/>
  <c r="I700" i="2" s="1"/>
  <c r="H687" i="2"/>
  <c r="H686" i="2" s="1"/>
  <c r="H685" i="2" s="1"/>
  <c r="H684" i="2" s="1"/>
  <c r="G529" i="2"/>
  <c r="H67" i="2" l="1"/>
  <c r="I120" i="2"/>
  <c r="I67" i="2"/>
  <c r="H219" i="2"/>
  <c r="G795" i="2"/>
  <c r="G794" i="2" s="1"/>
  <c r="G793" i="2" s="1"/>
  <c r="G792" i="2" s="1"/>
  <c r="I219" i="2"/>
  <c r="G219" i="2"/>
  <c r="G11" i="2" s="1"/>
  <c r="H676" i="2"/>
  <c r="H795" i="2"/>
  <c r="H794" i="2" s="1"/>
  <c r="H793" i="2" s="1"/>
  <c r="H792" i="2" s="1"/>
  <c r="I795" i="2"/>
  <c r="I794" i="2" s="1"/>
  <c r="I793" i="2" s="1"/>
  <c r="I792" i="2" s="1"/>
  <c r="I676" i="2"/>
  <c r="G676" i="2"/>
  <c r="H11" i="2" l="1"/>
  <c r="H819" i="2" s="1"/>
  <c r="I11" i="2"/>
  <c r="I819" i="2" s="1"/>
  <c r="G819" i="2"/>
</calcChain>
</file>

<file path=xl/sharedStrings.xml><?xml version="1.0" encoding="utf-8"?>
<sst xmlns="http://schemas.openxmlformats.org/spreadsheetml/2006/main" count="3443" uniqueCount="749">
  <si>
    <t xml:space="preserve">  Администрация Невьянского муниципального округа</t>
  </si>
  <si>
    <t>901</t>
  </si>
  <si>
    <t xml:space="preserve">    ОБЩЕГОСУДАРСТВЕННЫЕ ВОПРОСЫ</t>
  </si>
  <si>
    <t>0100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</si>
  <si>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</si>
  <si>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</si>
  <si>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  Муниципальная программа "Совершенствование муниципального управления на территории Невьянского муниципального округа до 2029 года"</t>
  </si>
  <si>
    <t>0100000000</t>
  </si>
  <si>
    <t xml:space="preserve">          Подпрограмма "Обеспечение реализации муниципальной программы "Совершенствование муниципального управления на территории Невьянского муниципального округа на 2022-2029 годы"</t>
  </si>
  <si>
    <t>0130000000</t>
  </si>
  <si>
    <t xml:space="preserve">            Глава муниципального округа</t>
  </si>
  <si>
    <t>0130111020</t>
  </si>
  <si>
    <t xml:space="preserve">              Расходы на выплаты персоналу государственных (муниципальных) органов</t>
  </si>
  <si>
    <t>120</t>
  </si>
  <si>
    <t xml:space="preserve">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</si>
  <si>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</si>
  <si>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 xml:space="preserve">          Подпрограмма "Развитие муниципальной службы в Невьянском муниципальном округе"</t>
  </si>
  <si>
    <t>0110000000</t>
  </si>
  <si>
    <t xml:space="preserve">            Профессиональная подготовка, переподготовка и повышение квалификации муниципальных служащих и лиц, замещающих муниципальные должности</t>
  </si>
  <si>
    <t>0110111050</t>
  </si>
  <si>
    <t xml:space="preserve">              Иные закупки товаров, работ и услуг для обеспечения государственных (муниципальных) нужд</t>
  </si>
  <si>
    <t>240</t>
  </si>
  <si>
    <t xml:space="preserve">            Обеспечение деятельности органов местного самоуправления</t>
  </si>
  <si>
    <t>0130111040</t>
  </si>
  <si>
    <t xml:space="preserve">              Уплата налогов, сборов и иных платежей</t>
  </si>
  <si>
    <t>850</t>
  </si>
  <si>
    <t xml:space="preserve">      Судебная система</t>
  </si>
  <si>
    <t>0105</t>
  </si>
  <si>
    <t xml:space="preserve">    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</si>
  <si>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0130151200</t>
  </si>
  <si>
    <t xml:space="preserve">      Резервные фонды</t>
  </si>
  <si>
    <t>0111</t>
  </si>
  <si>
    <t xml:space="preserve">        Непрограммные мероприятия</t>
  </si>
  <si>
    <t>7000000000</t>
  </si>
  <si>
    <t xml:space="preserve">            Резервный фонд администрации Невьянского муниципального округа</t>
  </si>
  <si>
    <t>7000105000</t>
  </si>
  <si>
    <t xml:space="preserve">              Резервные средства</t>
  </si>
  <si>
    <t>870</t>
  </si>
  <si>
    <t xml:space="preserve">      Другие общегосударственные вопросы</t>
  </si>
  <si>
    <t>0113</t>
  </si>
  <si>
    <t xml:space="preserve">          Подпрограмма "Противодействие коррупции в Невьянском муниципальном округе на 2022- 2029 годы"</t>
  </si>
  <si>
    <t>0120000000</t>
  </si>
  <si>
    <t xml:space="preserve">            Проведение исследования состояния коррупции в Невьянском муниципальном округе социологическими методами, обобщение результатов исследования и предоставление информационных услуг по данному направлению</t>
  </si>
  <si>
    <t>0120110130</t>
  </si>
  <si>
    <t xml:space="preserve">            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</si>
  <si>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0130141100</t>
  </si>
  <si>
    <t xml:space="preserve">            Осуществление государственного полномочия Свердловской области по созданию административных комиссий</t>
  </si>
  <si>
    <t>0130141200</t>
  </si>
  <si>
    <t xml:space="preserve">            Осуществление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(единовременных социальных выплат) на приобретение или строительство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</t>
  </si>
  <si>
    <t>0130141500</t>
  </si>
  <si>
    <t xml:space="preserve">            Осуществление государственных полномочий органами местного самоуправления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</si>
  <si>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0130146100</t>
  </si>
  <si>
    <t xml:space="preserve">        Муниципальная программа "Повышение эффективности управления муниципальной собственностью Невьянского муниципального округа и распоряжения земельными участками, государственная собственность на которые не разграничена до 2029 года"</t>
  </si>
  <si>
    <t>0600000000</t>
  </si>
  <si>
    <t xml:space="preserve">          Подпрограмма "Организация управления муниципальной собственностью Невьянского муниципального округа, имуществом подлежащим оформлению в собственность Невьянского муниципального округа и другого имущества в случаях, установленных федеральными нормативными правовыми актами"</t>
  </si>
  <si>
    <t>0610000000</t>
  </si>
  <si>
    <t xml:space="preserve">            Расходы на приобретение имущества в казну Невьянского муниципального округа</t>
  </si>
  <si>
    <t>0610113230</t>
  </si>
  <si>
    <t xml:space="preserve">              Бюджетные инвестиции</t>
  </si>
  <si>
    <t>410</t>
  </si>
  <si>
    <t xml:space="preserve">            Расходы на ремонт муниципального имущества, находящегося в казне Невьянского муниципального округа, в том числе на подготовку сметной документации, дефектных ведомостей на проведение ремонта</t>
  </si>
  <si>
    <t>0610113240</t>
  </si>
  <si>
    <t>0610113250</t>
  </si>
  <si>
    <t xml:space="preserve">            Расходы на снос ветхих и аварийных зданий, строений, сооружений, на утилизацию другого имущества, находящегося в казне Невьянского муниципального округа</t>
  </si>
  <si>
    <t>0610113260</t>
  </si>
  <si>
    <t xml:space="preserve">            Расходы на определение рыночной стоимости объектов незавершенного строительства с целью продажи с публичных торгов на основании решения суда об изъятии их у собственника</t>
  </si>
  <si>
    <t>0610113410</t>
  </si>
  <si>
    <t xml:space="preserve">            Исполнение судебных актов по искам к Невьянскому муниципальному округу о возмещении вреда, причиненного гражданину или юридическому лицу в результате незаконных действий (бездействия) органов местного самоуправления Невьянского муниципального округа либо должностных лиц этих органов</t>
  </si>
  <si>
    <t>7000106000</t>
  </si>
  <si>
    <t xml:space="preserve">              Исполнение судебных актов</t>
  </si>
  <si>
    <t>830</t>
  </si>
  <si>
    <t xml:space="preserve">    НАЦИОНАЛЬНАЯ БЕЗОПАСНОСТЬ И ПРАВООХРАНИТЕЛЬНАЯ ДЕЯТЕЛЬНОСТЬ</t>
  </si>
  <si>
    <t>0300</t>
  </si>
  <si>
    <t xml:space="preserve">      Гражданская оборона</t>
  </si>
  <si>
    <t>0309</t>
  </si>
  <si>
    <t xml:space="preserve">        Муниципальная программа "Обеспечение общественной безопасности населения Невьянского муниципального округа до 2029 года"</t>
  </si>
  <si>
    <t>0200000000</t>
  </si>
  <si>
    <t xml:space="preserve">          Подпрограмма "Предупреждение и ликвидация чрезвычайных ситуаций, гражданская оборона"</t>
  </si>
  <si>
    <t>0210000000</t>
  </si>
  <si>
    <t xml:space="preserve">            Разработка документации по линии гражданской обороны и изготовление информационных материалов</t>
  </si>
  <si>
    <t>0210112021</t>
  </si>
  <si>
    <t xml:space="preserve">            Обучение населения способам защиты от опасностей и действиям при чрезвычайных ситуациях</t>
  </si>
  <si>
    <t>0210112022</t>
  </si>
  <si>
    <t xml:space="preserve">            Соблюдение режима секретности выделенных мест администрации Невьянского муниципального округа</t>
  </si>
  <si>
    <t>0210112060</t>
  </si>
  <si>
    <t xml:space="preserve">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</si>
  <si>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</si>
  <si>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        Функционирование Единой дежурной диспетчерской службы и обеспечение вызова экстренных оперативных служб</t>
  </si>
  <si>
    <t>0210112010</t>
  </si>
  <si>
    <t xml:space="preserve">              Расходы на выплаты персоналу казенных учреждений</t>
  </si>
  <si>
    <t>110</t>
  </si>
  <si>
    <t xml:space="preserve">            Содержание и развитие системы оповещения населения при возникновении чрезвычайных ситуаций</t>
  </si>
  <si>
    <t>0210112030</t>
  </si>
  <si>
    <t xml:space="preserve">          Подпрограмма "Обеспечение первичных мер пожарной безопасности"</t>
  </si>
  <si>
    <t>0220000000</t>
  </si>
  <si>
    <t xml:space="preserve">            Проведение мероприятий по обучению населения и  изготовление информационных материалов по пожарной  безопасности</t>
  </si>
  <si>
    <t>0220112070</t>
  </si>
  <si>
    <t xml:space="preserve">            Обустройство, содержание и ремонт источников противопожарного водоснабжения</t>
  </si>
  <si>
    <t>0220112080</t>
  </si>
  <si>
    <t xml:space="preserve">              Субсидии бюджетным учреждениям</t>
  </si>
  <si>
    <t>610</t>
  </si>
  <si>
    <t xml:space="preserve">            Обеспечение условий и деятельности общественных объединений добровольной пожарной охраны</t>
  </si>
  <si>
    <t>0220112090</t>
  </si>
  <si>
    <t xml:space="preserve">            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</si>
  <si>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</si>
  <si>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 xml:space="preserve">            Содержание пожарного автомобиля в д. Нижние Таволги</t>
  </si>
  <si>
    <t>0220112100</t>
  </si>
  <si>
    <t xml:space="preserve">            Проведение минерализованных полос вокруг населенных пунктов</t>
  </si>
  <si>
    <t>0220112110</t>
  </si>
  <si>
    <t xml:space="preserve">            Приобретение, монтаж , установка и содержание пожарно-технической продукции, а также иных средств предупреждения и тушения пожаров на территории Невьянского муниципального округа</t>
  </si>
  <si>
    <t>0220112140</t>
  </si>
  <si>
    <t xml:space="preserve">      Другие вопросы в области национальной безопасности и правоохранительной деятельности</t>
  </si>
  <si>
    <t>0314</t>
  </si>
  <si>
    <t xml:space="preserve">        Муниципальная программа "Новое качество жизни жителей Невьянского муниципального округа на период 2022-2029 года"</t>
  </si>
  <si>
    <t>0900000000</t>
  </si>
  <si>
    <t xml:space="preserve">          Подпрограмма "Профилактика правонарушений в Невьянском муниципальном округе"</t>
  </si>
  <si>
    <t>0940000000</t>
  </si>
  <si>
    <t xml:space="preserve">            Стимулирование населения за помощь в организации в выявлении и раскрытии правонарушений и преступлений</t>
  </si>
  <si>
    <t>0940119060</t>
  </si>
  <si>
    <t xml:space="preserve">              Иные выплаты населению</t>
  </si>
  <si>
    <t>360</t>
  </si>
  <si>
    <t xml:space="preserve">            Организация работ по ремонту и содержанию моторизированных обзорных камер наблюдения в местах общественного пребывания граждан, работающих в непрерывном, круглосуточном режиме, для осуществления визуального контроля за обстановкой на улицах города Невьянска и в населенных пунктах Невьянского муниципального округа</t>
  </si>
  <si>
    <t>0940119200</t>
  </si>
  <si>
    <t xml:space="preserve">            Комплексные меры по стимулированию участия населения в деятельности общественных организаций правоохранительной направленности в форме добровольных народных дружин</t>
  </si>
  <si>
    <t>0940119210</t>
  </si>
  <si>
    <t xml:space="preserve">            Развитие системы аппаратно-программного комплекса "Безопасный город" на территории Невьянского муниципального округа</t>
  </si>
  <si>
    <t>0940119230</t>
  </si>
  <si>
    <t xml:space="preserve">        Муниципальная программа "Формирование законопослушного поведения участников дорожного движения на территории Невьянского муниципального округа на 2022-2029 годы"</t>
  </si>
  <si>
    <t>1500000000</t>
  </si>
  <si>
    <t xml:space="preserve">            Приобретение, изготовление информационных материалов по профилактике безопасности дорожного движения</t>
  </si>
  <si>
    <t>1500119310</t>
  </si>
  <si>
    <t xml:space="preserve">            Приобретение материально-технических средств,  для обеспечения безопасности дорожного движения</t>
  </si>
  <si>
    <t>1500119320</t>
  </si>
  <si>
    <t xml:space="preserve">        Муниципальная программа" Профилактика терроризма, а также минимизация и (или) ликвидация последствий его проявлений в Невьянском муниципальном округе до 2029 года"</t>
  </si>
  <si>
    <t>1600000000</t>
  </si>
  <si>
    <t xml:space="preserve">            Приведение состояния АТЗ объектов (территорий) и МППЛ, находящихся в муниципальной собственности, в соответствие с требованиям нормативных правовых актов Российской Федерации"</t>
  </si>
  <si>
    <t>1600116010</t>
  </si>
  <si>
    <t xml:space="preserve">    НАЦИОНАЛЬНАЯ ЭКОНОМИКА</t>
  </si>
  <si>
    <t>0400</t>
  </si>
  <si>
    <t xml:space="preserve">      Сельское хозяйство и рыболовство</t>
  </si>
  <si>
    <t>0405</t>
  </si>
  <si>
    <t xml:space="preserve">        Муниципальная программа "Развитие жилищно-коммунального хозяйства и повышение энергетической эффективности в Невьянском муниципальном округе до 2030 года"</t>
  </si>
  <si>
    <t>0500000000</t>
  </si>
  <si>
    <t xml:space="preserve">          Подпрограмма "Организация и содержание объектов благоустройства"</t>
  </si>
  <si>
    <t>0540000000</t>
  </si>
  <si>
    <t xml:space="preserve">           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</t>
  </si>
  <si>
    <t>0540142П00</t>
  </si>
  <si>
    <t xml:space="preserve">            Субвенции местным бюджетам на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</t>
  </si>
  <si>
    <t>0540142П10</t>
  </si>
  <si>
    <t xml:space="preserve">        Муниципальная программа "Содействие социально-экономическому развитию Невьянского муниципального округа до 2029 года"</t>
  </si>
  <si>
    <t>1200000000</t>
  </si>
  <si>
    <t xml:space="preserve">          Подпрограмма "Развитие агропромышленного комплекса, потребительского рынка в Невьянском муниципальном округе до 2029 года"</t>
  </si>
  <si>
    <t>1230000000</t>
  </si>
  <si>
    <t xml:space="preserve">            Мероприятия в области сельскохозяйственного производства</t>
  </si>
  <si>
    <t>1230113470</t>
  </si>
  <si>
    <t xml:space="preserve">              Премии и гранты</t>
  </si>
  <si>
    <t>350</t>
  </si>
  <si>
    <t xml:space="preserve">            Организация ярмарок на территории Невьянского муниципального округа</t>
  </si>
  <si>
    <t>1230113490</t>
  </si>
  <si>
    <t xml:space="preserve">      Водное хозяйство</t>
  </si>
  <si>
    <t>0406</t>
  </si>
  <si>
    <t xml:space="preserve">          Подпрограмма "Организация и развитие водохозяйственного комплекса на территории Невьянского муниципального округа"</t>
  </si>
  <si>
    <t>0230000000</t>
  </si>
  <si>
    <t xml:space="preserve">            Содержание и обеспечение безопасности гидротехнических сооружений (плотин), расположенных на территории округа</t>
  </si>
  <si>
    <t>0230112120</t>
  </si>
  <si>
    <t xml:space="preserve">      Лесное хозяйство</t>
  </si>
  <si>
    <t>0407</t>
  </si>
  <si>
    <t xml:space="preserve">          Подпрограмма "Организация распоряжения земельными участками, государственная собственность на которые не разграничена"</t>
  </si>
  <si>
    <t>0620000000</t>
  </si>
  <si>
    <t xml:space="preserve">            Расходы на межевание, кадастровый учет, изыскания, проведение геодезических работ, публикацию объявлений, проведение независимой оценки, в отношении земельных участков, право на распоряжение которыми принадлежит администрации Невьянского муниципального округа, проведение землеустроительных экспертиз, заключений, комплексных кадастровых работ</t>
  </si>
  <si>
    <t>0620113270</t>
  </si>
  <si>
    <t xml:space="preserve">      Транспорт</t>
  </si>
  <si>
    <t>0408</t>
  </si>
  <si>
    <t xml:space="preserve">        Муниципальная программа "Развитие транспортной инфраструктуры, дорожного хозяйства в Невьянском муниципальном округе до 2029 года"</t>
  </si>
  <si>
    <t>0400000000</t>
  </si>
  <si>
    <t xml:space="preserve">          Подпрограмма "Организация транспортного обслуживания населения"</t>
  </si>
  <si>
    <t>0420000000</t>
  </si>
  <si>
    <t xml:space="preserve">            Организация регулярных перевозок пассажиров на территории муниципального округа</t>
  </si>
  <si>
    <t>0420114190</t>
  </si>
  <si>
    <t xml:space="preserve">            Осуществление функций по организации регулярных перевозок пассажиров и багажа автомобильным транспортом по муниципальным маршрутам по регулируемым тарифам</t>
  </si>
  <si>
    <t>0420114191</t>
  </si>
  <si>
    <t xml:space="preserve">      Дорожное хозяйство (дорожные фонды)</t>
  </si>
  <si>
    <t>0409</t>
  </si>
  <si>
    <t xml:space="preserve">          Подпрограмма "Функционирование дорожного хозяйства"</t>
  </si>
  <si>
    <t>0410000000</t>
  </si>
  <si>
    <t xml:space="preserve">            Содержание улично-дорожной сети</t>
  </si>
  <si>
    <t>0410214040</t>
  </si>
  <si>
    <t xml:space="preserve">            Обустройство, содержание и ремонт технических средств организации дорожного движения</t>
  </si>
  <si>
    <t>0410214050</t>
  </si>
  <si>
    <t xml:space="preserve">            Ремонт остановочных комплексов на территории Невьянского муниципального округа</t>
  </si>
  <si>
    <t>0410214060</t>
  </si>
  <si>
    <t xml:space="preserve">            Покраска пешеходных переходов, нанесение продольной горизонтальной разметки</t>
  </si>
  <si>
    <t>0410214070</t>
  </si>
  <si>
    <t xml:space="preserve">            Ремонт мостовых сооружений на территории округа</t>
  </si>
  <si>
    <t>0410214080</t>
  </si>
  <si>
    <t xml:space="preserve">            Строительство, реконструкция, капитальный ремонт, ремонт автомобильных дорог общего пользования местного значения в городе Невьянске</t>
  </si>
  <si>
    <t>0410214090</t>
  </si>
  <si>
    <t xml:space="preserve">            Ремонт дворовых проездов в городе Невьянске и в сельских населенных пунктах</t>
  </si>
  <si>
    <t>0410214100</t>
  </si>
  <si>
    <t xml:space="preserve">            Строительство, реконструкция, капитальный ремонт, ремонт автомобильных дорог общего пользования местного значения в сельских населенных пунктах Невьянского муниципального округа</t>
  </si>
  <si>
    <t>0410214180</t>
  </si>
  <si>
    <t xml:space="preserve">            Разработка и (или) корректировка проекта организации дорожного движения</t>
  </si>
  <si>
    <t>0410214200</t>
  </si>
  <si>
    <t xml:space="preserve">            Обустройство улично-дорожной сети вблизи образовательных организаций</t>
  </si>
  <si>
    <t>0410214210</t>
  </si>
  <si>
    <t xml:space="preserve">            Диагностика и оценка состояния автомобильных дорог общего пользования местного значения на территории Невьянского муниципального округа</t>
  </si>
  <si>
    <t>0410214230</t>
  </si>
  <si>
    <t xml:space="preserve">            Обустройство тротуаров по маршруту Дом-Школа-Дом в составе автомобильных дорог местного значения на территории Невьянского муниципального округа</t>
  </si>
  <si>
    <t>0410214240</t>
  </si>
  <si>
    <t xml:space="preserve">            Строительство, реконструкция, капитальный ремонт, ремонт автомобильных дорог общего пользования местного значения</t>
  </si>
  <si>
    <t>041029Д045</t>
  </si>
  <si>
    <t>04102SД045</t>
  </si>
  <si>
    <t xml:space="preserve">            Строительство и обустройство новых остановочных комплексов на территории Невьянского муниципального округа</t>
  </si>
  <si>
    <t>0420114120</t>
  </si>
  <si>
    <t xml:space="preserve">      Связь и информатика</t>
  </si>
  <si>
    <t>0410</t>
  </si>
  <si>
    <t xml:space="preserve">          Подпрограмма "Информационное общество Невьянского муниципального округа"</t>
  </si>
  <si>
    <t>0910000000</t>
  </si>
  <si>
    <t xml:space="preserve">            Приобретение , ремонт и модернизация используемой вычислительной техники, оргтехники</t>
  </si>
  <si>
    <t>0910113510</t>
  </si>
  <si>
    <t xml:space="preserve">            Функционирование информационно-коммуникационных технологий в Невьянском муниципальном округе</t>
  </si>
  <si>
    <t>0910113550</t>
  </si>
  <si>
    <t xml:space="preserve">      Другие вопросы в области национальной экономики</t>
  </si>
  <si>
    <t>0412</t>
  </si>
  <si>
    <t xml:space="preserve">        Муниципальная программа "Реализация основных направлений в строительном комплексе Невьянского муниципального округа до 2029 года"</t>
  </si>
  <si>
    <t>0300000000</t>
  </si>
  <si>
    <t xml:space="preserve">          Подпрограмма "Стимулирование развития жилищного строительства"</t>
  </si>
  <si>
    <t>0330000000</t>
  </si>
  <si>
    <t xml:space="preserve">            Подготовка документации по планировке территорий в городе Невьянске и в сельских населенных пунктах Невьянского муниципального округа</t>
  </si>
  <si>
    <t>0330113070</t>
  </si>
  <si>
    <t xml:space="preserve">            Внесение изменений в градостроительную документацию и местные нормативы градостроительного проектирования Невьянского муниципального округа</t>
  </si>
  <si>
    <t>0330113140</t>
  </si>
  <si>
    <t xml:space="preserve">            Расходы на техническую инвентаризацию, кадастровые и учетно-технические работы в отношении муниципального, бесхозяйного и выморочного имущества, на учет, оценку, экспертизу, получение сведений, имеющихся в архивах специализированных организаций</t>
  </si>
  <si>
    <t>0610113210</t>
  </si>
  <si>
    <t xml:space="preserve">            Расходы, необходимые для обеспечения надлежащего учета муниципального имущества, в том числе приобретение необходимой компьютерной и офисной техники, программного обеспечения</t>
  </si>
  <si>
    <t>0610113220</t>
  </si>
  <si>
    <t xml:space="preserve">            Расходы на определение рыночной стоимости и (или) проведение мероприятий по экспертизе отчетов об оценке рыночной стоимости объектов движимого, недвижимого имущества, находящегося в частной собственности, с целью выкупа в муниципальную собственность</t>
  </si>
  <si>
    <t>0610113400</t>
  </si>
  <si>
    <t xml:space="preserve">            Проведение комплексных кадастровых работ</t>
  </si>
  <si>
    <t>0620113700</t>
  </si>
  <si>
    <t xml:space="preserve">          Подпрограмма "Содействие развитию малого и среднего предпринимательства в Невьянском муниципальном округе на 2022-2029 годы"</t>
  </si>
  <si>
    <t>1220000000</t>
  </si>
  <si>
    <t xml:space="preserve">            Поддержка устойчивого развития инфраструктуры - фонда "Невьянский фонд поддержки малого предпринимательства"</t>
  </si>
  <si>
    <t>1220113440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</si>
  <si>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</si>
  <si>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</si>
  <si>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</si>
  <si>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</si>
  <si>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 xml:space="preserve">          Подпрограмма "Улучшение жилищных условий граждан, проживающих на территории Невьянского муниципального округа"</t>
  </si>
  <si>
    <t>0310000000</t>
  </si>
  <si>
    <t xml:space="preserve">            Снос расселяемых жилых помещений</t>
  </si>
  <si>
    <t>0310113030</t>
  </si>
  <si>
    <t xml:space="preserve">            Финансирование мероприятий по переселению граждан из жилых помещений признанных непригодными для проживания, в том числе по решению суда</t>
  </si>
  <si>
    <t>0310113100</t>
  </si>
  <si>
    <t xml:space="preserve">          Подпрограмма "Капитальный ремонт общего имущества в многоквартирных домах Невьянского муниципального округа"</t>
  </si>
  <si>
    <t>0520000000</t>
  </si>
  <si>
    <t xml:space="preserve">            Капитальный ремонт домов, не вошедших в региональную программу по проведению капитального ремонта</t>
  </si>
  <si>
    <t>0520115210</t>
  </si>
  <si>
    <t xml:space="preserve">            Техническое обследование многоквартирных домов с целью определения физического износа</t>
  </si>
  <si>
    <t>0520115220</t>
  </si>
  <si>
    <t xml:space="preserve">            Предоставление (региональному оператору, на специальные счета ТСЖ) субсидий на обеспечение мероприятий по капитальному ремонту общего имущества в многоквартирных домах Невьянского муниципального округа за муниципальную собственность, находящуюся в многоквартирных домах</t>
  </si>
  <si>
    <t>0520115230</t>
  </si>
  <si>
    <t xml:space="preserve">      Коммунальное хозяйство</t>
  </si>
  <si>
    <t>0502</t>
  </si>
  <si>
    <t xml:space="preserve">          Подпрограмма "Строительство объектов капитального строительства"</t>
  </si>
  <si>
    <t>0320000000</t>
  </si>
  <si>
    <t xml:space="preserve">            Газификация населенных пунктов на территории Невьянского муниципального округа</t>
  </si>
  <si>
    <t>0320213050</t>
  </si>
  <si>
    <t xml:space="preserve">            Проведение работ по корректировке расчетных схем газоснабжения на территории Невьянского муниципального округа</t>
  </si>
  <si>
    <t>0320213110</t>
  </si>
  <si>
    <t xml:space="preserve">          Подпрограмма "Реконструкция, модернизация, ремонт систем коммунальной инфраструктуры, а также объектов обезвреживания и захоронения твердых бытовых отходов"</t>
  </si>
  <si>
    <t>0510000000</t>
  </si>
  <si>
    <t xml:space="preserve">            Строительство линейного объекта "Система водоотведения п.Таватуй Невьянского муниципального округа"</t>
  </si>
  <si>
    <t>0510115081</t>
  </si>
  <si>
    <t xml:space="preserve">            Обеспечение технологического присоединения энергопринимающих устройств к системам электроснабжения, поставка электрической энергии для обеспечения пуско-наладочных работ</t>
  </si>
  <si>
    <t>0510115180</t>
  </si>
  <si>
    <t xml:space="preserve">            Субсидия МУП "Невьянский водоканал" НМО на реализацию инвестиционной программы в сфере водоснабжения на 2025-2028 годы</t>
  </si>
  <si>
    <t>0510115821</t>
  </si>
  <si>
    <t xml:space="preserve">            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</si>
  <si>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</si>
  <si>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 xml:space="preserve">            Субсидия МУП "Невьянский водоканал" НМО на оценку эксплуатационных запасов подземных вод водозаборных участков</t>
  </si>
  <si>
    <t>0510115822</t>
  </si>
  <si>
    <t xml:space="preserve">            Осуществление государственного полномочия по предоставлению гражданам, проживающим на территории Невьянского муниципального округа Свердловской области, мер социальной поддержки по частичному освобождению от платы за коммунальные услуги</t>
  </si>
  <si>
    <t>0520142700</t>
  </si>
  <si>
    <t xml:space="preserve">          Подпрограмма "Энергосбережение и повышение энергетической эффективности в Невьянском муниципальном округе"</t>
  </si>
  <si>
    <t>0530000000</t>
  </si>
  <si>
    <t xml:space="preserve">            Строительство, реконструкция,  ремонт муниципальных сетей коммунальной инфраструктуры и приобретение оборудования, запорной арматуры,  материалов с целью подготовки муниципальной инженерной инфраструктуры к осенне-зимнему периоду</t>
  </si>
  <si>
    <t>0530115310</t>
  </si>
  <si>
    <t xml:space="preserve">            Капитальный, текущий ремонт муниципальных котельных к осенне-зимнему периоду</t>
  </si>
  <si>
    <t>0530115330</t>
  </si>
  <si>
    <t xml:space="preserve">            Выполнение мероприятий по энергосбережению и повышению энергетической эффективности системы уличного освещения Невьянского муниципального округа</t>
  </si>
  <si>
    <t>0530142Б00</t>
  </si>
  <si>
    <t>05301S2Б00</t>
  </si>
  <si>
    <t xml:space="preserve">            Мероприятия в сфере обращения с твердыми коммунальными отходами</t>
  </si>
  <si>
    <t>0540115560</t>
  </si>
  <si>
    <t xml:space="preserve">          Подпрограмма "Экологическая безопасность Невьянского муниципального округа"</t>
  </si>
  <si>
    <t>0560000000</t>
  </si>
  <si>
    <t xml:space="preserve">            Мониторинг состояния и загрязнения окружающей среды на территориях объектов размещения отходов</t>
  </si>
  <si>
    <t>0560115680</t>
  </si>
  <si>
    <t xml:space="preserve">            Проведение комплекса мероприятий по улучшению экологической обстановки и эксплуатационных характеристик на действующем полигоне ТБО</t>
  </si>
  <si>
    <t>0560115П01</t>
  </si>
  <si>
    <t xml:space="preserve">            Расходы по исполнению муниципальных гарантий Невьянского муниципального округа</t>
  </si>
  <si>
    <t>7000104000</t>
  </si>
  <si>
    <t xml:space="preserve">              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</si>
  <si>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840</t>
  </si>
  <si>
    <t xml:space="preserve">      Благоустройство</t>
  </si>
  <si>
    <t>0503</t>
  </si>
  <si>
    <t xml:space="preserve">            Ремонт пешеходных мостовых сооружений и обустройство плотов</t>
  </si>
  <si>
    <t>0540115420</t>
  </si>
  <si>
    <t xml:space="preserve">            Вырубка и подрезка деревьев с вывозом порубочных остатков</t>
  </si>
  <si>
    <t>0540115450</t>
  </si>
  <si>
    <t xml:space="preserve">            Обустройство новогоднего городка</t>
  </si>
  <si>
    <t>0540115460</t>
  </si>
  <si>
    <t xml:space="preserve">            Организация и обслуживание уличного освещения (включая оплату потребляемой электрической энергии)</t>
  </si>
  <si>
    <t>0540115470</t>
  </si>
  <si>
    <t xml:space="preserve">            Оказание услуг (выполнение работ) по благоустройству территории Невьянского муниципального округа</t>
  </si>
  <si>
    <t>0540115480</t>
  </si>
  <si>
    <t xml:space="preserve">          Подпрограмма "Организация ритуальных услуг и содержание мест захоронения"</t>
  </si>
  <si>
    <t>0550000000</t>
  </si>
  <si>
    <t xml:space="preserve">            Оказание услуг (выполнение работ) по содержанию мест захоронения на территории Невьянского муниципального округа</t>
  </si>
  <si>
    <t>0550115600</t>
  </si>
  <si>
    <t xml:space="preserve">            Организация санитарно-защитных зон муниципальных кладбищ</t>
  </si>
  <si>
    <t>0550115930</t>
  </si>
  <si>
    <t xml:space="preserve">            Мероприятия по озеленению</t>
  </si>
  <si>
    <t>0560115490</t>
  </si>
  <si>
    <t xml:space="preserve">          Подпрограмма "Применение практики инициативного бюджетирования на территории Невьянского муниципального округа до 2029 года"</t>
  </si>
  <si>
    <t>1260000000</t>
  </si>
  <si>
    <t xml:space="preserve">            Внедрение механизмов инициативного бюджетирования на территории Невьянского муниципального округа</t>
  </si>
  <si>
    <t>12601S3100</t>
  </si>
  <si>
    <t xml:space="preserve">        Муниципальная программа "Формирование современной городской среды на территории Невьянского муниципального округа в период 2020-2030 годы"</t>
  </si>
  <si>
    <t>1400000000</t>
  </si>
  <si>
    <t xml:space="preserve">          Подпрограмма "Комплексное благоустройство дворовых территорий Невьянского муниципального округа"</t>
  </si>
  <si>
    <t>1410000000</t>
  </si>
  <si>
    <t xml:space="preserve">            Предоставление субсидии на содержание, ремонт, разработку проектно-сметной документации дворовых территорий благоустроенных за счет средств местного бюджета, а также в рамках программы 1000 дворов</t>
  </si>
  <si>
    <t>1410115405</t>
  </si>
  <si>
    <t xml:space="preserve">          Подпрограмма "Комплексное благоустройство общественных территорий Невьянского муниципального округа"</t>
  </si>
  <si>
    <t>1420000000</t>
  </si>
  <si>
    <t xml:space="preserve">            Комплексное благоустройство общественных территорий Невьянского муниципального округа</t>
  </si>
  <si>
    <t>1420215520</t>
  </si>
  <si>
    <t xml:space="preserve">            Реализация проектов по благоустройству общественных территорий Невьянского муниципального округа</t>
  </si>
  <si>
    <t>1420215530</t>
  </si>
  <si>
    <t xml:space="preserve">            Проектирование комплексного благоустройства общественных территорий Невьянского муниципального округа</t>
  </si>
  <si>
    <t>1420215540</t>
  </si>
  <si>
    <t xml:space="preserve">            Содержание общественных территорий благоустроенных в рамках реализации национального проекта "Жилье и городская среда"</t>
  </si>
  <si>
    <t>1420215590</t>
  </si>
  <si>
    <t xml:space="preserve">            Обустройство мест отдыха населения в Свердловской области</t>
  </si>
  <si>
    <t>142И442И00</t>
  </si>
  <si>
    <t>142И4S2И00</t>
  </si>
  <si>
    <t xml:space="preserve">      Другие вопросы в области жилищно-коммунального хозяйства</t>
  </si>
  <si>
    <t>0505</t>
  </si>
  <si>
    <t xml:space="preserve">            Разработка топливно-энергетического баланса Невьянского муниципального округа за предшествующий год и анализ существующей динамики объемов потребления ТЭР</t>
  </si>
  <si>
    <t>0530115360</t>
  </si>
  <si>
    <t xml:space="preserve">            Актуализация схем тепло-, водоснабжения и водоотведения Невьянского муниципального округа</t>
  </si>
  <si>
    <t>0530115370</t>
  </si>
  <si>
    <t xml:space="preserve">            Меры социальной поддержки гражданам Невьянского муниципального округа для соблюдения правил личной гигиены и санитарии</t>
  </si>
  <si>
    <t>0530115396</t>
  </si>
  <si>
    <t xml:space="preserve">            Оказание услуг (выполнение работ) муниципальным бюджетным учреждением "Управление хозяйством Невьянского муниципального округа"</t>
  </si>
  <si>
    <t>0540115510</t>
  </si>
  <si>
    <t xml:space="preserve">            Финансовое обеспечение расходов на текущий и капитальный ремонт объектов муниципального бюджетного учреждения "Управление хозяйством Невьянского муниципального округа"</t>
  </si>
  <si>
    <t>0540115550</t>
  </si>
  <si>
    <t xml:space="preserve">            Расходы на финансовое обеспечение выполнения функций муниципальным казенным учреждением</t>
  </si>
  <si>
    <t>0540115580</t>
  </si>
  <si>
    <t xml:space="preserve">    ОХРАНА ОКРУЖАЮЩЕЙ СРЕДЫ</t>
  </si>
  <si>
    <t>0600</t>
  </si>
  <si>
    <t xml:space="preserve">      Охрана объектов растительного и животного мира и среды их обитания</t>
  </si>
  <si>
    <t>0603</t>
  </si>
  <si>
    <t xml:space="preserve">            Обеспечение населения питьевой водой стандартного качества, реконструкция колодцев, обустройство родников и трубчатых колодцев (скважин)</t>
  </si>
  <si>
    <t>0560115630</t>
  </si>
  <si>
    <t xml:space="preserve">            Проведение биотехнических мероприятий по диким животным</t>
  </si>
  <si>
    <t>0560115640</t>
  </si>
  <si>
    <t xml:space="preserve">            Комплекс противоэпидемических мероприятий, включая акарицидные и ларвицидные обработки, а также дератизацию на территории Невьянского муниципального округа</t>
  </si>
  <si>
    <t>0560115650</t>
  </si>
  <si>
    <t xml:space="preserve">      Другие вопросы в области охраны окружающей среды</t>
  </si>
  <si>
    <t>0605</t>
  </si>
  <si>
    <t xml:space="preserve">            Оказание услуг (выполнение работ) в области экологической и природоохранной деятельности</t>
  </si>
  <si>
    <t>0560115610</t>
  </si>
  <si>
    <t xml:space="preserve">            Обеспечение проведения мероприятий, направленных на санитарную очистку и  утилизацию бытовых отходов (ликвидация несанкционированных свалок)</t>
  </si>
  <si>
    <t>0560115620</t>
  </si>
  <si>
    <t xml:space="preserve">            Проведение экологических акций</t>
  </si>
  <si>
    <t>0560115660</t>
  </si>
  <si>
    <t xml:space="preserve">            Разработка проектно-сметной документации в целях реализации мероприятий, направленных на рекультивацию объектов размещения отходов, в том числе твердых коммунальных отходов</t>
  </si>
  <si>
    <t>0560115П02</t>
  </si>
  <si>
    <t xml:space="preserve">    ОБРАЗОВАНИЕ</t>
  </si>
  <si>
    <t>0700</t>
  </si>
  <si>
    <t xml:space="preserve">      Профессиональная подготовка, переподготовка и повышение квалификации</t>
  </si>
  <si>
    <t>0705</t>
  </si>
  <si>
    <t xml:space="preserve">      Молодежная политика</t>
  </si>
  <si>
    <t>0707</t>
  </si>
  <si>
    <t xml:space="preserve">          Подпрограмма "Профилактика заболеваний и формирование здорового образа жизни"</t>
  </si>
  <si>
    <t>0920000000</t>
  </si>
  <si>
    <t xml:space="preserve">            Проведение мероприятий по профилактике заболеваний ВИЧ/СПИД</t>
  </si>
  <si>
    <t>0920119010</t>
  </si>
  <si>
    <t xml:space="preserve">            Проведение мероприятий по противодействию злоупотребления наркотиками</t>
  </si>
  <si>
    <t>0920119040</t>
  </si>
  <si>
    <t xml:space="preserve">            Содействие в проведении мероприятий по предотвращению асоциальных явлений</t>
  </si>
  <si>
    <t>0920119090</t>
  </si>
  <si>
    <t xml:space="preserve">          Подпрограмма "Профилактика экстремизма в Невьянском муниципальном округе"</t>
  </si>
  <si>
    <t>0930000000</t>
  </si>
  <si>
    <t xml:space="preserve">            Приобретение, изготовление информационных материалов по профилактике экстремизма</t>
  </si>
  <si>
    <t>0930119150</t>
  </si>
  <si>
    <t xml:space="preserve">        Муниципальная программа "Развитие физической культуры, спорта и молодежной политики в Невьянском муниципальном округе до 2029 года"</t>
  </si>
  <si>
    <t>1100000000</t>
  </si>
  <si>
    <t xml:space="preserve">          Подпрограмма "Молодежь Невьянского муниципального округа"</t>
  </si>
  <si>
    <t>1110000000</t>
  </si>
  <si>
    <t xml:space="preserve">            Реализация мероприятий по работе с молодежью на территории Невьянского муниципального округа</t>
  </si>
  <si>
    <t>1110119700</t>
  </si>
  <si>
    <t xml:space="preserve">            Реализация практик поддержки и развития добровольчества (волонтерства)</t>
  </si>
  <si>
    <t>1110119705</t>
  </si>
  <si>
    <t xml:space="preserve">            Обеспечение деятельности муниципальных учреждений по работе с молодежью</t>
  </si>
  <si>
    <t>1110119710</t>
  </si>
  <si>
    <t xml:space="preserve">            Содействие в трудоустройстве в летний период молодежи и подростков, для выполнения работ по благоустройству и озеленению муниципального округа</t>
  </si>
  <si>
    <t>1110119840</t>
  </si>
  <si>
    <t xml:space="preserve">            Организация и проведение мероприятий в сфере молодежной политики</t>
  </si>
  <si>
    <t>1110148600</t>
  </si>
  <si>
    <t>11101S8600</t>
  </si>
  <si>
    <t xml:space="preserve">          Подпрограмма "Патриотическое воспитание и подготовка к военной службе молодежи в Невьянском муниципальном округе" на 2022 - 2029 годы"</t>
  </si>
  <si>
    <t>1120000000</t>
  </si>
  <si>
    <t xml:space="preserve">            Мероприятия по  патриотическому воспитанию  граждан</t>
  </si>
  <si>
    <t>1120119730</t>
  </si>
  <si>
    <t xml:space="preserve">            Мероприятия по подготовке молодежи к военной службе</t>
  </si>
  <si>
    <t>1120119740</t>
  </si>
  <si>
    <t xml:space="preserve">            Организация военно-патриотического воспитания и допризывной подготовки молодых граждан</t>
  </si>
  <si>
    <t>1120148700</t>
  </si>
  <si>
    <t>11201S8700</t>
  </si>
  <si>
    <t xml:space="preserve">            Проведение мероприятий по профилактике безопасности дорожного движения</t>
  </si>
  <si>
    <t>1500119300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</si>
  <si>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</si>
  <si>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</si>
  <si>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</si>
  <si>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</si>
  <si>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        Обеспечение сохранения и использования объектов культурного наследия, находящегося в казне Невьянского муниципального округа</t>
  </si>
  <si>
    <t>0610113300</t>
  </si>
  <si>
    <t xml:space="preserve">    ЗДРАВООХРАНЕНИЕ</t>
  </si>
  <si>
    <t>0900</t>
  </si>
  <si>
    <t xml:space="preserve">      Другие вопросы в области здравоохранения</t>
  </si>
  <si>
    <t>0909</t>
  </si>
  <si>
    <t xml:space="preserve">            Вакцинопрофилактика</t>
  </si>
  <si>
    <t>0920119080</t>
  </si>
  <si>
    <t xml:space="preserve">            Приобретение продуктовых наборов для социально-незащищенных слоев населения, больных туберкулезом с целью привлечения их к лечению</t>
  </si>
  <si>
    <t>0920119120</t>
  </si>
  <si>
    <t xml:space="preserve">    СОЦИАЛЬНАЯ ПОЛИТИКА</t>
  </si>
  <si>
    <t>1000</t>
  </si>
  <si>
    <t xml:space="preserve">      Пенсионное обеспечение</t>
  </si>
  <si>
    <t>1001</t>
  </si>
  <si>
    <t xml:space="preserve">        Муниципальная программа "Социальная поддержка и социальное обслуживание населения Невьянского муниципального округа до 2029 года"</t>
  </si>
  <si>
    <t>1000000000</t>
  </si>
  <si>
    <t xml:space="preserve">          Подпрограмма "Дополнительные меры социальной поддержки населения Невьянского муниципального округа на 2022 -2029 годы"</t>
  </si>
  <si>
    <t>1010000000</t>
  </si>
  <si>
    <t xml:space="preserve">            Осуществление гарантий по пенсионному обеспечению муниципальных служащих</t>
  </si>
  <si>
    <t>1010110060</t>
  </si>
  <si>
    <t xml:space="preserve">              Социальные выплаты гражданам, кроме публичных нормативных социальных выплат</t>
  </si>
  <si>
    <t>320</t>
  </si>
  <si>
    <t xml:space="preserve">      Социальное обслуживание населения</t>
  </si>
  <si>
    <t>1002</t>
  </si>
  <si>
    <t xml:space="preserve">          Подпрограмма "Поддержка социально ориентированных некоммерческих организаций в Невьянском муниципальном округе на 2022 - 2029 годы"</t>
  </si>
  <si>
    <t>1240000000</t>
  </si>
  <si>
    <t xml:space="preserve">            Оказание услуг (выполнение работ) муниципальным бюджетным учреждением "Ветеран"</t>
  </si>
  <si>
    <t>1240110420</t>
  </si>
  <si>
    <t xml:space="preserve">      Социальное обеспечение населения</t>
  </si>
  <si>
    <t>1003</t>
  </si>
  <si>
    <t xml:space="preserve">            Предоставление материальной помощи гражданам, оказавшимся в трудной жизненной ситуации</t>
  </si>
  <si>
    <t>1010110310</t>
  </si>
  <si>
    <t xml:space="preserve">              Публичные нормативные социальные выплаты гражданам</t>
  </si>
  <si>
    <t>310</t>
  </si>
  <si>
    <t xml:space="preserve">            Ежемесячные выплаты денежного вознаграждения Почетным гражданам Невьянского муниципального округа, оплата иных услуг</t>
  </si>
  <si>
    <t>1010110330</t>
  </si>
  <si>
    <t xml:space="preserve">            Предоставление дополнительной меры поддержки в виде частичной компенсации расходов на приобретение и доставку колотых дров</t>
  </si>
  <si>
    <t>1010110360</t>
  </si>
  <si>
    <t xml:space="preserve">          Подпрограмма "Адресная поддержка населения Невьянского муниципального округа" на 2022 - 2029 годы"</t>
  </si>
  <si>
    <t>1020000000</t>
  </si>
  <si>
    <t xml:space="preserve">           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</t>
  </si>
  <si>
    <t>1020149100</t>
  </si>
  <si>
    <t xml:space="preserve">           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</t>
  </si>
  <si>
    <t>1020149200</t>
  </si>
  <si>
    <t xml:space="preserve">           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</t>
  </si>
  <si>
    <t>1020152500</t>
  </si>
  <si>
    <t xml:space="preserve">           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</t>
  </si>
  <si>
    <t>10201R4620</t>
  </si>
  <si>
    <t xml:space="preserve">          Подпрограмма "Комплексное развитие сельских территорий Невьянского муниципального округа" на 2022 - 2029 годы"</t>
  </si>
  <si>
    <t>1210000000</t>
  </si>
  <si>
    <t xml:space="preserve">            Улучшение жилищных условий граждан, проживающих на сельских территориях, на условиях софинансирования из федерального бюджета</t>
  </si>
  <si>
    <t>12101L5762</t>
  </si>
  <si>
    <t xml:space="preserve">      Охрана семьи и детства</t>
  </si>
  <si>
    <t>1004</t>
  </si>
  <si>
    <t xml:space="preserve">          Подпрограмма "Предоставление социальных выплат молодым семьям на приобретение (строительство) жилья на территории Невьянского муниципального округа "</t>
  </si>
  <si>
    <t>0630000000</t>
  </si>
  <si>
    <t xml:space="preserve">            Предоставление социальных выплат молодым семьям на приобретение (строительство) жилья на условиях софинансирования из федерального бюджета</t>
  </si>
  <si>
    <t>06301L4970</t>
  </si>
  <si>
    <t xml:space="preserve">          Подпрограмма "Предоставление региональных социальных выплат молодым семьям на улучшение жилищных условий на территории Невьянского муниципального округа"</t>
  </si>
  <si>
    <t>0640000000</t>
  </si>
  <si>
    <t xml:space="preserve">            Предоставление региональных социальных выплат молодым семьям на улучшение жилищных условий</t>
  </si>
  <si>
    <t>06401S9500</t>
  </si>
  <si>
    <t xml:space="preserve">      Другие вопросы в области социальной политики</t>
  </si>
  <si>
    <t>1006</t>
  </si>
  <si>
    <t xml:space="preserve">            Ежегодная выплата премии Главы Невьянского муниципального округа лицам, награжденным Почетным знаком Всероссийской организации ветеранов войны и труда, вооруженных сил и правоохранительных органов</t>
  </si>
  <si>
    <t>1010110340</t>
  </si>
  <si>
    <t xml:space="preserve">            Организация социально значимых мероприятий для граждан, нуждающихся в дополнительных мерах социальной поддержки</t>
  </si>
  <si>
    <t>1010110350</t>
  </si>
  <si>
    <t xml:space="preserve">            Предоставление субсидии на поддержку социально ориентированных некоммерческих организаций, расположенных на территории Невьянского муниципального округа</t>
  </si>
  <si>
    <t>1240110410</t>
  </si>
  <si>
    <t xml:space="preserve">    ФИЗИЧЕСКАЯ КУЛЬТУРА И СПОРТ</t>
  </si>
  <si>
    <t>1100</t>
  </si>
  <si>
    <t xml:space="preserve">      Физическая культура</t>
  </si>
  <si>
    <t>1101</t>
  </si>
  <si>
    <t xml:space="preserve">          Подпрограмма "Развитие дополнительного образования в области физической культуры и спорта"</t>
  </si>
  <si>
    <t>1130000000</t>
  </si>
  <si>
    <t xml:space="preserve">            Организация предоставления дополнительного образования детей в муниципальных организациях дополнительного образования спортивной направленности</t>
  </si>
  <si>
    <t>1130119750</t>
  </si>
  <si>
    <t xml:space="preserve">              Субсидии автономным учреждениям</t>
  </si>
  <si>
    <t>620</t>
  </si>
  <si>
    <t xml:space="preserve">            Капитальный ремонт, текущий и (или) развитие материально-технической базы муниципальных организаций дополнительного образования</t>
  </si>
  <si>
    <t>1130119760</t>
  </si>
  <si>
    <t xml:space="preserve">      Массовый спорт</t>
  </si>
  <si>
    <t>1102</t>
  </si>
  <si>
    <t xml:space="preserve">          Подпрограмма "Развитие физической культуры, спорта на территории Невьянского муниципального округа"</t>
  </si>
  <si>
    <t>1140000000</t>
  </si>
  <si>
    <t xml:space="preserve">            Организация и проведение физкультурно-оздоровительных и спортивно-массовых мероприятий</t>
  </si>
  <si>
    <t>1140119790</t>
  </si>
  <si>
    <t xml:space="preserve">            Обеспечение деятельности муниципальных учреждений физической культуры и спорта</t>
  </si>
  <si>
    <t>1140119800</t>
  </si>
  <si>
    <t xml:space="preserve">            Реализация мероприятий по поэтапному внедрению Всероссийского физкультурно-спортивного комплекса "Готов к труду и обороне" (ГТО)</t>
  </si>
  <si>
    <t>1140148Г00</t>
  </si>
  <si>
    <t>11401S8Г00</t>
  </si>
  <si>
    <t xml:space="preserve">      Спорт высших достижений</t>
  </si>
  <si>
    <t>1103</t>
  </si>
  <si>
    <t xml:space="preserve">    СРЕДСТВА МАССОВОЙ ИНФОРМАЦИИ</t>
  </si>
  <si>
    <t>1200</t>
  </si>
  <si>
    <t xml:space="preserve">      Другие вопросы в области средств массовой информации</t>
  </si>
  <si>
    <t>1204</t>
  </si>
  <si>
    <t xml:space="preserve">            Обеспечение муниципальных нужд в осуществлении распространения материалов по освещению деятельности органов местного самоуправления Невьянского муниципального округа и социально значимым вопросам в печатных изданиях, распространяемых на территории Невьянского муниципального округа</t>
  </si>
  <si>
    <t>0910213560</t>
  </si>
  <si>
    <t xml:space="preserve">  Комитет по управлению муниципальным имуществом администрации Невьянского муниципального округа</t>
  </si>
  <si>
    <t>902</t>
  </si>
  <si>
    <t xml:space="preserve">            Обеспечение обязательств, связанных с продажей муниципального имущества и предоставлением права на использование земельных участков и земель на территории Невьянского муниципального округа</t>
  </si>
  <si>
    <t>0610113280</t>
  </si>
  <si>
    <t xml:space="preserve">  Управление образования Невьянского муниципального округа</t>
  </si>
  <si>
    <t>906</t>
  </si>
  <si>
    <t xml:space="preserve">            Проведение соревнований среди учащихся "Школа безопасности"</t>
  </si>
  <si>
    <t>0210112050</t>
  </si>
  <si>
    <t xml:space="preserve">            Организация и проведение информационно-пропагандистских мероприятий по разъяснению сущности терроризма и его общественной опасности, в том числе с участием лидеров общественного мнения</t>
  </si>
  <si>
    <t>1600116020</t>
  </si>
  <si>
    <t xml:space="preserve">      Дошкольное образование</t>
  </si>
  <si>
    <t>0701</t>
  </si>
  <si>
    <t xml:space="preserve">        Муниципальная программа "Развитие системы образования в Невьянском муниципальном округе до 2029 года"</t>
  </si>
  <si>
    <t>0700000000</t>
  </si>
  <si>
    <t xml:space="preserve">          Подпрограмма "Развитие системы дошкольного образования в Невьянском муниципальном округе"</t>
  </si>
  <si>
    <t>0710000000</t>
  </si>
  <si>
    <t xml:space="preserve">           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</t>
  </si>
  <si>
    <t>0710145110</t>
  </si>
  <si>
    <t xml:space="preserve">           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</si>
  <si>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0710145120</t>
  </si>
  <si>
    <t xml:space="preserve">           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 муниципальных общеобразовательных организациях в части финансирования расходов на оплату труда работников общеобразовательных организаций</t>
  </si>
  <si>
    <t>0710145310</t>
  </si>
  <si>
    <t xml:space="preserve">           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расходов на приобретение учебников и учебных пособий, средств обучения, игр, игрушек</t>
  </si>
  <si>
    <t>0710145320</t>
  </si>
  <si>
    <t xml:space="preserve">            Организация предоставления дошкольного образования, создания условий для присмотра и ухода за детьми, содержания детей в муниципальных образовательных организациях</t>
  </si>
  <si>
    <t>0710167010</t>
  </si>
  <si>
    <t xml:space="preserve">            Реализация мероприятий по комплектованию оборудованием медицинских пунктов в муниципальных образовательных организациях</t>
  </si>
  <si>
    <t>07101S5М00</t>
  </si>
  <si>
    <t xml:space="preserve">            Создание и оборудование кабинетов "Светофор" в образовательных учреждениях</t>
  </si>
  <si>
    <t>1500119330</t>
  </si>
  <si>
    <t xml:space="preserve">      Общее образование</t>
  </si>
  <si>
    <t>0702</t>
  </si>
  <si>
    <t xml:space="preserve">          Подпрограмма "Развитие системы общего образования в Невьянском муниципальном округе"</t>
  </si>
  <si>
    <t>0720000000</t>
  </si>
  <si>
    <t xml:space="preserve">           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 работников общеобразовательных организаций</t>
  </si>
  <si>
    <t>0720145310</t>
  </si>
  <si>
    <t xml:space="preserve">           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расходов на  приобретение учебников и учебных пособий, средств обучения, игр, игрушек</t>
  </si>
  <si>
    <t>0720145320</t>
  </si>
  <si>
    <t xml:space="preserve">            Финансовое обеспечение расходов на осуществление мероприятий по организации питания в муниципальных общеобразовательных учреждениях</t>
  </si>
  <si>
    <t>0720145400</t>
  </si>
  <si>
    <t xml:space="preserve">            Создание в муниципальных общеобразовательных организациях условий для организации горячего питания обучающихся</t>
  </si>
  <si>
    <t>0720145410</t>
  </si>
  <si>
    <t xml:space="preserve">            Организация предоставления общего образования и создание условий для содержания детей в муниципальных общеобразовательных организациях</t>
  </si>
  <si>
    <t>0720167200</t>
  </si>
  <si>
    <t xml:space="preserve">            Финансовое обеспечение расходов на текущий и капитальный ремонт, приведение в соответствие с требованиями пожарной безопасности и санитарного законодательства зданий и помещений, в которых размещаются муниципальные общеобразовательные учреждения, включая приобретение сопутствующих товаров (работ, услуг), разработка проектно-сметной и технической документации, госэкспертиза</t>
  </si>
  <si>
    <t>0720167210</t>
  </si>
  <si>
    <t xml:space="preserve">            Мера социальной поддержки по частичной оплате за организованное в муниципальных общеобразовательных учреждениях Невьянского муниципального округа горячее питание обучающихся на добровольной основе за счёт средств родителей (законных представителей) (или обучающихся)</t>
  </si>
  <si>
    <t>0720167240</t>
  </si>
  <si>
    <t>07201S5410</t>
  </si>
  <si>
    <t xml:space="preserve">            Обеспечение мероприятий по капитальному ремонту спортивных залов, в том числе вспомогательных помещений при них, в муниципальных общеобразовательных организациях</t>
  </si>
  <si>
    <t>07201S5700</t>
  </si>
  <si>
    <t>07201S5М00</t>
  </si>
  <si>
    <t xml:space="preserve">            Реализация мероприятий по модернизации школьных систем образования на условиях софинансирования из федерального бюджета (с однолетним циклом выполнения работ)</t>
  </si>
  <si>
    <t>072Ю457501</t>
  </si>
  <si>
    <t xml:space="preserve">            Реализация мероприятий по модернизации школьных систем образования на условиях софинансирования из федерального бюджета (с двухлетним циклом выполнения работ)</t>
  </si>
  <si>
    <t>072Ю457502</t>
  </si>
  <si>
    <t xml:space="preserve">      Дополнительное образование детей</t>
  </si>
  <si>
    <t>0703</t>
  </si>
  <si>
    <t xml:space="preserve">          Подпрограмма "Развитие системы дополнительного образования, отдыха и оздоровления детей в Невьянском муниципальном округе"</t>
  </si>
  <si>
    <t>0730000000</t>
  </si>
  <si>
    <t xml:space="preserve">            Организация предоставления дополнительного образования детей в муниципальных организациях дополнительного образования</t>
  </si>
  <si>
    <t>0730167300</t>
  </si>
  <si>
    <t xml:space="preserve">            Обеспечение персонифицированного финансирования дополнительного образования</t>
  </si>
  <si>
    <t>0730167340</t>
  </si>
  <si>
    <t xml:space="preserve">      Другие вопросы в области образования</t>
  </si>
  <si>
    <t>0709</t>
  </si>
  <si>
    <t xml:space="preserve">            Премии главы Невьянского муниципального округа для обучающихся и педагогических работников образовательных организаций, расположенных на территории Невьянского муниципального округа</t>
  </si>
  <si>
    <t>0720167280</t>
  </si>
  <si>
    <t xml:space="preserve">            Осуществление государственных полномочий Свердловской области по организации и обеспечению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</si>
  <si>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0730145500</t>
  </si>
  <si>
    <t xml:space="preserve">            Осуществление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</si>
  <si>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0730145600</t>
  </si>
  <si>
    <t xml:space="preserve">            Организация отдыха детей в каникулярное время за счет средств местного бюджета</t>
  </si>
  <si>
    <t>0730167310</t>
  </si>
  <si>
    <t>07301S5600</t>
  </si>
  <si>
    <t xml:space="preserve">          Подпрограмма "Обеспечение реализации муниципальной программы "Развитие муниципальной системы образования в Невьянском муниципальном округе до 2029 года"</t>
  </si>
  <si>
    <t>0740000000</t>
  </si>
  <si>
    <t xml:space="preserve">            Обеспечение деятельности муниципального органа</t>
  </si>
  <si>
    <t>0740111040</t>
  </si>
  <si>
    <t xml:space="preserve">            Предоставление меры социальной поддержки - выплата стипендии гражданам, обучающимся по договорам целевого обучения, заключенным с образовательными организациями высшего или среднего профессионального образования педагогической направленности и с управлением образования Невьянского муниципального округа или общеобразовательными учреждениями Невьянского муниципального округа</t>
  </si>
  <si>
    <t>0740167290</t>
  </si>
  <si>
    <t xml:space="preserve">            Обеспечение деятельности подведомственных учреждений, обеспечивающих предоставление услуг в сфере образования</t>
  </si>
  <si>
    <t>0740167400</t>
  </si>
  <si>
    <t xml:space="preserve">            Обеспечение выплат родителям (законным представителям) компенсации расходов по подвозу детей в муниципальные образовательные организации Невьянского муниципального округа</t>
  </si>
  <si>
    <t>0740167430</t>
  </si>
  <si>
    <t xml:space="preserve">  Муниципальное казенное учреждение "Управление культуры Невьянского муниципального округа"</t>
  </si>
  <si>
    <t>908</t>
  </si>
  <si>
    <t xml:space="preserve">            Обеспечение выпуска и размещения видео-аудио роликов и печатной продукции по вопросам профилактики терроризма</t>
  </si>
  <si>
    <t>1600116030</t>
  </si>
  <si>
    <t xml:space="preserve">        Муниципальная программа "Развитие культуры и туризма в Невьянском муниципальном округе до 2029 года"</t>
  </si>
  <si>
    <t>0800000000</t>
  </si>
  <si>
    <t xml:space="preserve">          Подпрограмма "Развитие туризма в Невьянском муниципальном округе на 2022-2029 годы"</t>
  </si>
  <si>
    <t>0810000000</t>
  </si>
  <si>
    <t xml:space="preserve">            Организация и проведение событийных туристических мероприятий в Невьянском муниципальном округе</t>
  </si>
  <si>
    <t>0810188060</t>
  </si>
  <si>
    <t xml:space="preserve">            Реализация мероприятий, направленных на продвижение туристического продукта и повышение туристического потенциала Невьянского муниципального округа</t>
  </si>
  <si>
    <t>0810188070</t>
  </si>
  <si>
    <t xml:space="preserve">          Подпрограмма "Развитие дополнительного образования в области искусства"</t>
  </si>
  <si>
    <t>0830000000</t>
  </si>
  <si>
    <t xml:space="preserve">            Организация и обеспечение деятельности  муниципальных учреждений дополнительного образования в области искусства</t>
  </si>
  <si>
    <t>0830188320</t>
  </si>
  <si>
    <t xml:space="preserve">            Текущий и капитальный ремонт зданий и помещений, в которых размещаются муниципальные организации дополнительного образования в сфере искусства, приведение в соответствие с требованиями пожарной безопасности и санитарного законодательства, включая разработку и экспертизу проектно-сметной документации и технической документации</t>
  </si>
  <si>
    <t>0830188330</t>
  </si>
  <si>
    <t xml:space="preserve">          Подпрограмма "Развитие культуры в Невьянском муниципальном округе" на 2022-2029 годы</t>
  </si>
  <si>
    <t>0820000000</t>
  </si>
  <si>
    <t xml:space="preserve">            Информатизация муниципальных библиотек, приобретение компьютерного оборудования и лицензионного программного обеспечения, подключение муниципальных библиотек к информационно-телекоммуникационной сети "Интернет" и развитие системы библиотечного дела с учетом задачи расширения информационных технологий и оцифровки</t>
  </si>
  <si>
    <t>0820146192</t>
  </si>
  <si>
    <t xml:space="preserve">            Ремонт зданий и помещений муниципальных учреждений культуры, приведение в соответствие с требованиями пожарной безопасности и санитарного законодательства и (или) оснащение таких учреждений оборудованием, инвентарем и музыкальными инструментами</t>
  </si>
  <si>
    <t>0820146610</t>
  </si>
  <si>
    <t xml:space="preserve">            Предоставление государственной поддержки на конкурсной основе муниципальным учреждениям культуры Свердловской области на поддержку любительских творческих коллективов</t>
  </si>
  <si>
    <t>0820146Г30</t>
  </si>
  <si>
    <t xml:space="preserve">            Организация  библиотечного обслуживания населения, формирование и хранение библиотечных фондов  муниципальных библиотек</t>
  </si>
  <si>
    <t>0820188100</t>
  </si>
  <si>
    <t xml:space="preserve">            Организация  и обеспечение деятельности учреждений культуры и искусства культурно-досуговой сферы</t>
  </si>
  <si>
    <t>0820188110</t>
  </si>
  <si>
    <t xml:space="preserve">            Мероприятия по восстановлению памятников воинской славы</t>
  </si>
  <si>
    <t>0820188140</t>
  </si>
  <si>
    <t xml:space="preserve">            Общегородские мероприятия в сфере культуры и искусства</t>
  </si>
  <si>
    <t>0820188150</t>
  </si>
  <si>
    <t xml:space="preserve">            Выплата премий   в области культуры</t>
  </si>
  <si>
    <t>0820188160</t>
  </si>
  <si>
    <t xml:space="preserve">            Проведение мероприятий с участием главы Невьянского муниципального округа</t>
  </si>
  <si>
    <t>0820188170</t>
  </si>
  <si>
    <t xml:space="preserve">            Участие в международных проектах и программах Урало-Сибирской федерации ассоциации центров и клубов ЮНЕСКО</t>
  </si>
  <si>
    <t>0820188190</t>
  </si>
  <si>
    <t xml:space="preserve">            Устройство автономного отопления в учреждениях культуры Невьянского муниципального округа</t>
  </si>
  <si>
    <t>0820188215</t>
  </si>
  <si>
    <t xml:space="preserve">            Информатизация муниципальных библиотек, в том числе комплектование книжных фондов (включая приобретение электронных версий книг и приобретение (подписку) периодических изданий), приобретение компьютерного оборудования и лицензионного программного обеспечения, подключение муниципальных библиотек к сети Интернет</t>
  </si>
  <si>
    <t>0820188220</t>
  </si>
  <si>
    <t xml:space="preserve">            Модернизация библиотек в части комплектования книжных фондов на условиях софинансирования из федерального бюджета</t>
  </si>
  <si>
    <t>08201L5190</t>
  </si>
  <si>
    <t>08201S6192</t>
  </si>
  <si>
    <t>08201S6610</t>
  </si>
  <si>
    <t xml:space="preserve">            Меры, направленные на укрепление гармонизации межнациональных отношений, поддержания межэтнического мира, взаимодействия с национально-культурными объединениями</t>
  </si>
  <si>
    <t>0930119140</t>
  </si>
  <si>
    <t xml:space="preserve">          Подпрограмма "Создание доступной среды для инвалидов и других маломобильных групп населения на территории Невьянского муниципального округа до 2029 года"</t>
  </si>
  <si>
    <t>1250000000</t>
  </si>
  <si>
    <t xml:space="preserve">            Установка пандусов в муниципальных организациях Невьянского муниципального округа</t>
  </si>
  <si>
    <t>1250188430</t>
  </si>
  <si>
    <t xml:space="preserve">      Другие вопросы в области культуры, кинематографии</t>
  </si>
  <si>
    <t>0804</t>
  </si>
  <si>
    <t xml:space="preserve">          Подпрограмма "Обеспечение реализации программы " Развитие культуры и туризма в Невьянском муниципальном округе до 2029 года"</t>
  </si>
  <si>
    <t>0840000000</t>
  </si>
  <si>
    <t xml:space="preserve">            Обеспечение деятельности учреждений культуры</t>
  </si>
  <si>
    <t>0840188410</t>
  </si>
  <si>
    <t xml:space="preserve">      Телевидение и радиовещание</t>
  </si>
  <si>
    <t>1201</t>
  </si>
  <si>
    <t xml:space="preserve">            Оказание услуг (выполнение работ) муниципальным автономным учреждением "Невьянская телестудия"</t>
  </si>
  <si>
    <t>0910213530</t>
  </si>
  <si>
    <t xml:space="preserve">      Периодическая печать и издательства</t>
  </si>
  <si>
    <t>1202</t>
  </si>
  <si>
    <t xml:space="preserve">  Дума Невьянского муниципального округа</t>
  </si>
  <si>
    <t>912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</si>
  <si>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</si>
  <si>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</si>
  <si>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      Председатель Думы Невьянского муниципального округа</t>
  </si>
  <si>
    <t>7000111030</t>
  </si>
  <si>
    <t xml:space="preserve">            Профессиональная подготовка, переподготовка и повышение квалификации муниципальных служащих и лиц, замещающих муниципальные должности.</t>
  </si>
  <si>
    <t>7000111050</t>
  </si>
  <si>
    <t xml:space="preserve">            Обеспечение деятельности Думы Невьянского муниципального округа</t>
  </si>
  <si>
    <t>7000111130</t>
  </si>
  <si>
    <t xml:space="preserve">  Счетная комиссия Невьянского муниципального округа</t>
  </si>
  <si>
    <t>913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</si>
  <si>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</si>
  <si>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</si>
  <si>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      Председатель Счетной комиссии Невьянского муниципального округа</t>
  </si>
  <si>
    <t>7000111060</t>
  </si>
  <si>
    <t xml:space="preserve">            Обеспечение деятельности Счетной комиссии Невьянского муниципального округа</t>
  </si>
  <si>
    <t>7000111160</t>
  </si>
  <si>
    <t xml:space="preserve">  Финансовое управление администрации Невьянского муниципального округа</t>
  </si>
  <si>
    <t>919</t>
  </si>
  <si>
    <t xml:space="preserve">        Муниципальная программа "Управление муниципальными финансами Невьянского муниципального округа до 2029 года"</t>
  </si>
  <si>
    <t>1300000000</t>
  </si>
  <si>
    <t xml:space="preserve">          Подпрограмма "Совершенствование информационной системы управления финансами"</t>
  </si>
  <si>
    <t>1330000000</t>
  </si>
  <si>
    <t xml:space="preserve">            Сопровождение программных комплексов "ИСУФ", "Бюджет-СМАРТ", "Свод-СМАРТ"</t>
  </si>
  <si>
    <t>133017П320</t>
  </si>
  <si>
    <t xml:space="preserve">            Создание и техническое сопровождение муниципальной системы управления закупками на основе программы "WEB-торги-КС"</t>
  </si>
  <si>
    <t>133017П340</t>
  </si>
  <si>
    <t xml:space="preserve">          Подпрограмма "Обеспечение реализации муниципальной программы "Управление муниципальными финансами Невьянского муниципального округа до 2029 года"</t>
  </si>
  <si>
    <t>1340000000</t>
  </si>
  <si>
    <t>1340111040</t>
  </si>
  <si>
    <t xml:space="preserve">            Управление информационными технологиями, создание и техническое сопровождение информационно-коммуникационной инфраструктуры</t>
  </si>
  <si>
    <t>1340171440</t>
  </si>
  <si>
    <t>1340111050</t>
  </si>
  <si>
    <t xml:space="preserve">    ОБСЛУЖИВАНИЕ ГОСУДАРСТВЕННОГО (МУНИЦИПАЛЬНОГО) ДОЛГА</t>
  </si>
  <si>
    <t>1300</t>
  </si>
  <si>
    <t xml:space="preserve">      Обслуживание государственного (муниципального) внутреннего долга</t>
  </si>
  <si>
    <t>1301</t>
  </si>
  <si>
    <t xml:space="preserve">          Подпрограмма "Управление муниципальным долгом"</t>
  </si>
  <si>
    <t>1320000000</t>
  </si>
  <si>
    <t xml:space="preserve">            Исполнение обязательств по обслуживанию муниципального долга Невьянского муниципального округа в соответствии с программой муниципальных заимствований Невьянского муниципального округа и заключенными контрактами (соглашениями)</t>
  </si>
  <si>
    <t>132017И210</t>
  </si>
  <si>
    <t xml:space="preserve">              Обслуживание муниципального долга</t>
  </si>
  <si>
    <t>730</t>
  </si>
  <si>
    <t xml:space="preserve">Всего расходов:   </t>
  </si>
  <si>
    <t>2026 год</t>
  </si>
  <si>
    <t>2027 год</t>
  </si>
  <si>
    <t>2028 год</t>
  </si>
  <si>
    <t>Сумма, в тысячах рублей</t>
  </si>
  <si>
    <t xml:space="preserve">Ведомственная структура расходов бюджета Невьянского муниципального округа 
на 2026 год и плановый период 2027 и 2028 годов
</t>
  </si>
  <si>
    <t>№ строки</t>
  </si>
  <si>
    <t>Наименование главного распорядителя бюджетных средств  раздела, подраздела, целевой статьи или подгруппы видов расходов</t>
  </si>
  <si>
    <t>Код              раздела, подраз-дела</t>
  </si>
  <si>
    <t>Код целевой статьи</t>
  </si>
  <si>
    <t>Код вида расхо-дов</t>
  </si>
  <si>
    <t xml:space="preserve">            Расходы на содержание объектов муниципальной собственности, находящихся в казне Невьянского муниципального округа, а также объектов, переданных в безвозмездное пользование с целью последующей передачи в муниципальную собственность Невьянского муниципального округа </t>
  </si>
  <si>
    <t>Приложение № 5</t>
  </si>
  <si>
    <t xml:space="preserve"> «О бюджете Невьянского муниципального округа</t>
  </si>
  <si>
    <t>к решению Думы Невьянского муниципального округа</t>
  </si>
  <si>
    <t>на 2026 год и плановый период 2027 и 2028 годов»</t>
  </si>
  <si>
    <t xml:space="preserve">Код               главного                            распо-рядителя бюджет-ных средств
</t>
  </si>
  <si>
    <t xml:space="preserve">       Проектирование строительства новых источников питьевого водоснабжения, теплоснабжения и инженерных сооружений газо-, водо-, электроснабжения, водоотведения, теплоснабжения</t>
  </si>
  <si>
    <t>0510115150</t>
  </si>
  <si>
    <t xml:space="preserve">           Муниципальная программа "Повышение эффективности управления муниципальной собственностью Невьянского муниципального округа и распоряжения земельными участками, государственная собственность на которые не разграничена до 2027 года"</t>
  </si>
  <si>
    <t xml:space="preserve">             Подпрограмма "Организация управления муниципальной собственностью Невьянского муниципального округа, имуществом подлежащим оформлению в собственность Невьянского муниципального округа и другого имущества в случаях, установленных федеральными нормативными правовыми актами"</t>
  </si>
  <si>
    <t xml:space="preserve">        Расходы на приобретение имущества в казну Невьянского муниципального округа</t>
  </si>
  <si>
    <t xml:space="preserve">        Бюджетные инвестиции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</si>
</sst>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1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b/>
      <sz val="11"/>
      <name val="Calibri"/>
      <family val="2"/>
      <scheme val="minor"/>
    </font>
    <font>
      <sz val="12"/>
      <color theme="1"/>
      <name val="Liberation Serif"/>
      <family val="1"/>
      <charset val="204"/>
    </font>
    <font>
      <sz val="12"/>
      <name val="Calibri"/>
      <family val="2"/>
      <scheme val="minor"/>
    </font>
    <font>
      <sz val="12"/>
      <name val="Liberation Serif"/>
      <family val="1"/>
      <charset val="204"/>
    </font>
    <font>
      <b/>
      <sz val="12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7">
    <xf numFmtId="0" fontId="0" fillId="0" borderId="0"/>
    <xf numFmtId="0" fontId="2" fillId="0" borderId="1">
      <alignment wrapText="1"/>
    </xf>
    <xf numFmtId="0" fontId="2" fillId="0" borderId="1"/>
    <xf numFmtId="0" fontId="3" fillId="0" borderId="1">
      <alignment horizontal="center"/>
    </xf>
    <xf numFmtId="0" fontId="2" fillId="0" borderId="1">
      <alignment horizontal="right"/>
    </xf>
    <xf numFmtId="0" fontId="2" fillId="0" borderId="2">
      <alignment horizontal="center" vertical="center" wrapText="1"/>
    </xf>
    <xf numFmtId="0" fontId="4" fillId="0" borderId="2">
      <alignment vertical="top" wrapText="1"/>
    </xf>
    <xf numFmtId="1" fontId="2" fillId="0" borderId="2">
      <alignment horizontal="center" vertical="top" shrinkToFit="1"/>
    </xf>
    <xf numFmtId="4" fontId="4" fillId="2" borderId="2">
      <alignment horizontal="right" vertical="top" shrinkToFit="1"/>
    </xf>
    <xf numFmtId="4" fontId="4" fillId="3" borderId="2">
      <alignment horizontal="right" vertical="top" shrinkToFit="1"/>
    </xf>
    <xf numFmtId="0" fontId="4" fillId="0" borderId="3">
      <alignment horizontal="right"/>
    </xf>
    <xf numFmtId="4" fontId="4" fillId="2" borderId="3">
      <alignment horizontal="right" vertical="top" shrinkToFit="1"/>
    </xf>
    <xf numFmtId="4" fontId="4" fillId="3" borderId="3">
      <alignment horizontal="right" vertical="top" shrinkToFit="1"/>
    </xf>
    <xf numFmtId="0" fontId="2" fillId="0" borderId="1">
      <alignment horizontal="left" wrapTex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2" fillId="4" borderId="1"/>
    <xf numFmtId="0" fontId="2" fillId="4" borderId="1">
      <alignment shrinkToFit="1"/>
    </xf>
    <xf numFmtId="1" fontId="2" fillId="0" borderId="2">
      <alignment horizontal="left" vertical="top" wrapText="1" indent="2"/>
    </xf>
    <xf numFmtId="0" fontId="2" fillId="4" borderId="1">
      <alignment horizontal="center"/>
    </xf>
    <xf numFmtId="4" fontId="4" fillId="0" borderId="2">
      <alignment horizontal="right" vertical="top" shrinkToFit="1"/>
    </xf>
    <xf numFmtId="4" fontId="2" fillId="0" borderId="2">
      <alignment horizontal="right" vertical="top" shrinkToFit="1"/>
    </xf>
    <xf numFmtId="0" fontId="5" fillId="0" borderId="1"/>
    <xf numFmtId="0" fontId="1" fillId="0" borderId="1"/>
  </cellStyleXfs>
  <cellXfs count="53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6" fillId="5" borderId="0" xfId="0" applyFont="1" applyFill="1" applyProtection="1">
      <protection locked="0"/>
    </xf>
    <xf numFmtId="0" fontId="7" fillId="5" borderId="1" xfId="2" applyNumberFormat="1" applyFont="1" applyFill="1" applyProtection="1"/>
    <xf numFmtId="0" fontId="4" fillId="0" borderId="1" xfId="2" applyNumberFormat="1" applyFont="1" applyProtection="1"/>
    <xf numFmtId="0" fontId="10" fillId="0" borderId="0" xfId="0" applyFont="1" applyProtection="1">
      <protection locked="0"/>
    </xf>
    <xf numFmtId="0" fontId="7" fillId="5" borderId="1" xfId="1" applyNumberFormat="1" applyFont="1" applyFill="1" applyProtection="1">
      <alignment wrapText="1"/>
    </xf>
    <xf numFmtId="0" fontId="7" fillId="5" borderId="1" xfId="1" applyNumberFormat="1" applyFont="1" applyFill="1" applyAlignment="1" applyProtection="1">
      <alignment wrapText="1"/>
    </xf>
    <xf numFmtId="0" fontId="11" fillId="0" borderId="1" xfId="26" applyFont="1" applyAlignment="1">
      <alignment horizontal="left"/>
    </xf>
    <xf numFmtId="0" fontId="12" fillId="0" borderId="0" xfId="0" applyFont="1" applyProtection="1">
      <protection locked="0"/>
    </xf>
    <xf numFmtId="0" fontId="11" fillId="0" borderId="1" xfId="26" applyFont="1" applyAlignment="1"/>
    <xf numFmtId="0" fontId="9" fillId="5" borderId="15" xfId="5" applyNumberFormat="1" applyFont="1" applyFill="1" applyBorder="1" applyProtection="1">
      <alignment horizontal="center" vertical="center" wrapText="1"/>
    </xf>
    <xf numFmtId="0" fontId="13" fillId="5" borderId="4" xfId="0" applyFont="1" applyFill="1" applyBorder="1" applyAlignment="1" applyProtection="1">
      <alignment horizontal="center" vertical="center"/>
      <protection locked="0"/>
    </xf>
    <xf numFmtId="0" fontId="13" fillId="5" borderId="4" xfId="0" applyFont="1" applyFill="1" applyBorder="1" applyAlignment="1">
      <alignment horizontal="center" vertical="center"/>
    </xf>
    <xf numFmtId="0" fontId="9" fillId="5" borderId="4" xfId="5" applyNumberFormat="1" applyFont="1" applyFill="1" applyBorder="1" applyAlignment="1" applyProtection="1">
      <alignment horizontal="center" vertical="center" wrapText="1"/>
    </xf>
    <xf numFmtId="0" fontId="14" fillId="5" borderId="14" xfId="0" applyFont="1" applyFill="1" applyBorder="1" applyAlignment="1" applyProtection="1">
      <alignment horizontal="center" vertical="top"/>
      <protection locked="0"/>
    </xf>
    <xf numFmtId="0" fontId="8" fillId="5" borderId="7" xfId="6" applyNumberFormat="1" applyFont="1" applyFill="1" applyBorder="1" applyProtection="1">
      <alignment vertical="top" wrapText="1"/>
    </xf>
    <xf numFmtId="1" fontId="8" fillId="5" borderId="5" xfId="7" applyNumberFormat="1" applyFont="1" applyFill="1" applyBorder="1" applyProtection="1">
      <alignment horizontal="center" vertical="top" shrinkToFit="1"/>
    </xf>
    <xf numFmtId="4" fontId="8" fillId="5" borderId="5" xfId="8" applyNumberFormat="1" applyFont="1" applyFill="1" applyBorder="1" applyProtection="1">
      <alignment horizontal="right" vertical="top" shrinkToFit="1"/>
    </xf>
    <xf numFmtId="0" fontId="14" fillId="5" borderId="4" xfId="0" applyFont="1" applyFill="1" applyBorder="1" applyAlignment="1" applyProtection="1">
      <alignment horizontal="center" vertical="top"/>
      <protection locked="0"/>
    </xf>
    <xf numFmtId="0" fontId="8" fillId="5" borderId="8" xfId="6" applyNumberFormat="1" applyFont="1" applyFill="1" applyBorder="1" applyProtection="1">
      <alignment vertical="top" wrapText="1"/>
    </xf>
    <xf numFmtId="1" fontId="8" fillId="5" borderId="2" xfId="7" applyNumberFormat="1" applyFont="1" applyFill="1" applyProtection="1">
      <alignment horizontal="center" vertical="top" shrinkToFit="1"/>
    </xf>
    <xf numFmtId="4" fontId="8" fillId="5" borderId="2" xfId="8" applyNumberFormat="1" applyFont="1" applyFill="1" applyProtection="1">
      <alignment horizontal="right" vertical="top" shrinkToFit="1"/>
    </xf>
    <xf numFmtId="0" fontId="13" fillId="5" borderId="4" xfId="0" applyFont="1" applyFill="1" applyBorder="1" applyAlignment="1" applyProtection="1">
      <alignment horizontal="center" vertical="top"/>
      <protection locked="0"/>
    </xf>
    <xf numFmtId="0" fontId="9" fillId="5" borderId="8" xfId="6" applyNumberFormat="1" applyFont="1" applyFill="1" applyBorder="1" applyProtection="1">
      <alignment vertical="top" wrapText="1"/>
    </xf>
    <xf numFmtId="1" fontId="9" fillId="5" borderId="2" xfId="7" applyNumberFormat="1" applyFont="1" applyFill="1" applyProtection="1">
      <alignment horizontal="center" vertical="top" shrinkToFit="1"/>
    </xf>
    <xf numFmtId="4" fontId="9" fillId="5" borderId="2" xfId="8" applyNumberFormat="1" applyFont="1" applyFill="1" applyProtection="1">
      <alignment horizontal="right" vertical="top" shrinkToFit="1"/>
    </xf>
    <xf numFmtId="0" fontId="13" fillId="5" borderId="14" xfId="0" applyFont="1" applyFill="1" applyBorder="1" applyAlignment="1" applyProtection="1">
      <alignment horizontal="center" vertical="top"/>
      <protection locked="0"/>
    </xf>
    <xf numFmtId="0" fontId="9" fillId="5" borderId="9" xfId="6" applyNumberFormat="1" applyFont="1" applyFill="1" applyBorder="1" applyProtection="1">
      <alignment vertical="top" wrapText="1"/>
    </xf>
    <xf numFmtId="1" fontId="9" fillId="5" borderId="10" xfId="7" applyNumberFormat="1" applyFont="1" applyFill="1" applyBorder="1" applyProtection="1">
      <alignment horizontal="center" vertical="top" shrinkToFit="1"/>
    </xf>
    <xf numFmtId="4" fontId="9" fillId="5" borderId="10" xfId="8" applyNumberFormat="1" applyFont="1" applyFill="1" applyBorder="1" applyProtection="1">
      <alignment horizontal="right" vertical="top" shrinkToFit="1"/>
    </xf>
    <xf numFmtId="4" fontId="8" fillId="5" borderId="4" xfId="11" applyNumberFormat="1" applyFont="1" applyFill="1" applyBorder="1" applyProtection="1">
      <alignment horizontal="right" vertical="top" shrinkToFit="1"/>
    </xf>
    <xf numFmtId="49" fontId="9" fillId="5" borderId="2" xfId="7" applyNumberFormat="1" applyFont="1" applyFill="1" applyProtection="1">
      <alignment horizontal="center" vertical="top" shrinkToFit="1"/>
    </xf>
    <xf numFmtId="0" fontId="9" fillId="5" borderId="1" xfId="3" applyNumberFormat="1" applyFont="1" applyFill="1" applyProtection="1">
      <alignment horizontal="center"/>
    </xf>
    <xf numFmtId="0" fontId="9" fillId="5" borderId="1" xfId="3" applyFont="1" applyFill="1">
      <alignment horizontal="center"/>
    </xf>
    <xf numFmtId="0" fontId="7" fillId="5" borderId="1" xfId="4" applyNumberFormat="1" applyFont="1" applyFill="1" applyProtection="1">
      <alignment horizontal="right"/>
    </xf>
    <xf numFmtId="0" fontId="7" fillId="5" borderId="1" xfId="4" applyFont="1" applyFill="1">
      <alignment horizontal="right"/>
    </xf>
    <xf numFmtId="0" fontId="8" fillId="5" borderId="11" xfId="10" applyNumberFormat="1" applyFont="1" applyFill="1" applyBorder="1" applyAlignment="1" applyProtection="1">
      <alignment horizontal="left"/>
    </xf>
    <xf numFmtId="0" fontId="8" fillId="5" borderId="12" xfId="10" applyFont="1" applyFill="1" applyBorder="1" applyAlignment="1">
      <alignment horizontal="left"/>
    </xf>
    <xf numFmtId="0" fontId="8" fillId="5" borderId="1" xfId="3" applyNumberFormat="1" applyFont="1" applyFill="1" applyAlignment="1" applyProtection="1">
      <alignment horizontal="center" wrapText="1"/>
    </xf>
    <xf numFmtId="0" fontId="10" fillId="0" borderId="1" xfId="0" applyFont="1" applyBorder="1" applyAlignment="1">
      <alignment horizontal="center"/>
    </xf>
    <xf numFmtId="0" fontId="7" fillId="5" borderId="1" xfId="13" applyNumberFormat="1" applyFont="1" applyFill="1" applyProtection="1">
      <alignment horizontal="left" wrapText="1"/>
    </xf>
    <xf numFmtId="0" fontId="7" fillId="5" borderId="1" xfId="13" applyFont="1" applyFill="1">
      <alignment horizontal="left" wrapText="1"/>
    </xf>
    <xf numFmtId="49" fontId="13" fillId="0" borderId="13" xfId="25" applyNumberFormat="1" applyFont="1" applyFill="1" applyBorder="1" applyAlignment="1" applyProtection="1">
      <alignment horizontal="center" vertical="top" wrapText="1"/>
      <protection locked="0"/>
    </xf>
    <xf numFmtId="49" fontId="13" fillId="0" borderId="14" xfId="25" applyNumberFormat="1" applyFont="1" applyFill="1" applyBorder="1" applyAlignment="1" applyProtection="1">
      <alignment horizontal="center" vertical="top" wrapText="1"/>
      <protection locked="0"/>
    </xf>
    <xf numFmtId="0" fontId="9" fillId="0" borderId="13" xfId="25" applyFont="1" applyBorder="1" applyAlignment="1">
      <alignment horizontal="center" vertical="top" wrapText="1"/>
    </xf>
    <xf numFmtId="0" fontId="9" fillId="0" borderId="14" xfId="25" applyFont="1" applyBorder="1" applyAlignment="1">
      <alignment horizontal="center" vertical="top" wrapText="1"/>
    </xf>
    <xf numFmtId="0" fontId="9" fillId="0" borderId="13" xfId="5" applyNumberFormat="1" applyFont="1" applyFill="1" applyBorder="1" applyAlignment="1" applyProtection="1">
      <alignment horizontal="center" vertical="top" wrapText="1"/>
    </xf>
    <xf numFmtId="0" fontId="9" fillId="0" borderId="14" xfId="5" applyNumberFormat="1" applyFont="1" applyFill="1" applyBorder="1" applyAlignment="1" applyProtection="1">
      <alignment horizontal="center" vertical="top" wrapText="1"/>
    </xf>
    <xf numFmtId="0" fontId="9" fillId="5" borderId="11" xfId="4" applyFont="1" applyFill="1" applyBorder="1" applyAlignment="1">
      <alignment horizontal="center" vertical="top"/>
    </xf>
    <xf numFmtId="0" fontId="9" fillId="5" borderId="12" xfId="4" applyFont="1" applyFill="1" applyBorder="1" applyAlignment="1">
      <alignment horizontal="center" vertical="top"/>
    </xf>
    <xf numFmtId="0" fontId="9" fillId="5" borderId="6" xfId="4" applyFont="1" applyFill="1" applyBorder="1" applyAlignment="1">
      <alignment horizontal="center" vertical="top"/>
    </xf>
  </cellXfs>
  <cellStyles count="27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  <cellStyle name="Обычный 2" xfId="25"/>
    <cellStyle name="Обычный 4" xfId="26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1"/>
  <sheetViews>
    <sheetView showGridLines="0" tabSelected="1" view="pageBreakPreview" topLeftCell="A472" zoomScaleNormal="89" zoomScaleSheetLayoutView="100" workbookViewId="0">
      <selection activeCell="B788" sqref="B788"/>
    </sheetView>
  </sheetViews>
  <sheetFormatPr defaultRowHeight="15" outlineLevelRow="6" x14ac:dyDescent="0.25"/>
  <cols>
    <col min="1" max="1" width="5.85546875" style="3" customWidth="1"/>
    <col min="2" max="2" width="50.140625" style="3" customWidth="1"/>
    <col min="3" max="3" width="10.5703125" style="3" customWidth="1"/>
    <col min="4" max="4" width="9.5703125" style="3" customWidth="1"/>
    <col min="5" max="5" width="10.7109375" style="3" customWidth="1"/>
    <col min="6" max="6" width="7.7109375" style="3" customWidth="1"/>
    <col min="7" max="9" width="11.7109375" style="3" customWidth="1"/>
    <col min="10" max="10" width="9.140625" style="1" customWidth="1"/>
    <col min="11" max="16384" width="9.140625" style="1"/>
  </cols>
  <sheetData>
    <row r="1" spans="1:10" ht="15.75" x14ac:dyDescent="0.25">
      <c r="B1" s="8"/>
      <c r="C1" s="1"/>
      <c r="E1" s="9" t="s">
        <v>738</v>
      </c>
      <c r="F1" s="9"/>
      <c r="G1" s="9"/>
      <c r="H1" s="9"/>
      <c r="I1" s="10"/>
      <c r="J1" s="2"/>
    </row>
    <row r="2" spans="1:10" ht="15.75" x14ac:dyDescent="0.25">
      <c r="B2" s="7"/>
      <c r="C2" s="1"/>
      <c r="E2" s="9" t="s">
        <v>740</v>
      </c>
      <c r="F2" s="9"/>
      <c r="G2" s="9"/>
      <c r="H2" s="9"/>
      <c r="I2" s="9"/>
      <c r="J2" s="2"/>
    </row>
    <row r="3" spans="1:10" ht="15.75" x14ac:dyDescent="0.25">
      <c r="B3" s="7"/>
      <c r="C3" s="1"/>
      <c r="E3" s="11" t="s">
        <v>739</v>
      </c>
      <c r="F3" s="10"/>
      <c r="G3" s="11"/>
      <c r="H3" s="11"/>
      <c r="I3" s="11"/>
      <c r="J3" s="2"/>
    </row>
    <row r="4" spans="1:10" ht="15.75" x14ac:dyDescent="0.25">
      <c r="B4" s="7"/>
      <c r="C4" s="1"/>
      <c r="E4" s="9" t="s">
        <v>741</v>
      </c>
      <c r="F4" s="9"/>
      <c r="G4" s="11"/>
      <c r="H4" s="11"/>
      <c r="I4" s="11"/>
      <c r="J4" s="2"/>
    </row>
    <row r="5" spans="1:10" ht="15.75" x14ac:dyDescent="0.25">
      <c r="B5" s="34"/>
      <c r="C5" s="35"/>
      <c r="D5" s="35"/>
      <c r="E5" s="35"/>
      <c r="F5" s="35"/>
      <c r="G5" s="35"/>
      <c r="H5" s="35"/>
      <c r="I5" s="35"/>
      <c r="J5" s="2"/>
    </row>
    <row r="6" spans="1:10" ht="46.5" customHeight="1" x14ac:dyDescent="0.25">
      <c r="A6" s="40" t="s">
        <v>731</v>
      </c>
      <c r="B6" s="41"/>
      <c r="C6" s="41"/>
      <c r="D6" s="41"/>
      <c r="E6" s="41"/>
      <c r="F6" s="41"/>
      <c r="G6" s="41"/>
      <c r="H6" s="41"/>
      <c r="I6" s="41"/>
      <c r="J6" s="2"/>
    </row>
    <row r="7" spans="1:10" x14ac:dyDescent="0.25">
      <c r="B7" s="36"/>
      <c r="C7" s="37"/>
      <c r="D7" s="37"/>
      <c r="E7" s="37"/>
      <c r="F7" s="37"/>
      <c r="G7" s="37"/>
      <c r="H7" s="37"/>
      <c r="I7" s="37"/>
      <c r="J7" s="2"/>
    </row>
    <row r="8" spans="1:10" x14ac:dyDescent="0.25">
      <c r="A8" s="44" t="s">
        <v>732</v>
      </c>
      <c r="B8" s="46" t="s">
        <v>733</v>
      </c>
      <c r="C8" s="48" t="s">
        <v>742</v>
      </c>
      <c r="D8" s="48" t="s">
        <v>734</v>
      </c>
      <c r="E8" s="48" t="s">
        <v>735</v>
      </c>
      <c r="F8" s="48" t="s">
        <v>736</v>
      </c>
      <c r="G8" s="50" t="s">
        <v>730</v>
      </c>
      <c r="H8" s="51"/>
      <c r="I8" s="52"/>
      <c r="J8" s="2"/>
    </row>
    <row r="9" spans="1:10" ht="112.5" customHeight="1" x14ac:dyDescent="0.25">
      <c r="A9" s="45"/>
      <c r="B9" s="47"/>
      <c r="C9" s="49"/>
      <c r="D9" s="49"/>
      <c r="E9" s="49"/>
      <c r="F9" s="49"/>
      <c r="G9" s="12" t="s">
        <v>727</v>
      </c>
      <c r="H9" s="12" t="s">
        <v>728</v>
      </c>
      <c r="I9" s="12" t="s">
        <v>729</v>
      </c>
      <c r="J9" s="2"/>
    </row>
    <row r="10" spans="1:10" x14ac:dyDescent="0.25">
      <c r="A10" s="13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5">
        <v>7</v>
      </c>
      <c r="H10" s="15">
        <v>8</v>
      </c>
      <c r="I10" s="15">
        <v>9</v>
      </c>
      <c r="J10" s="2"/>
    </row>
    <row r="11" spans="1:10" s="6" customFormat="1" ht="30" x14ac:dyDescent="0.25">
      <c r="A11" s="16">
        <v>1</v>
      </c>
      <c r="B11" s="17" t="s">
        <v>0</v>
      </c>
      <c r="C11" s="18" t="s">
        <v>1</v>
      </c>
      <c r="D11" s="18"/>
      <c r="E11" s="18"/>
      <c r="F11" s="18"/>
      <c r="G11" s="19">
        <f>G12+G67+G120+G219+G346+G367+G414+G420+G428+G494+G523</f>
        <v>1197886.3399999999</v>
      </c>
      <c r="H11" s="19">
        <f>H12+H67+H120+H219+H346+H367+H414+H420+H428+H494+H523</f>
        <v>846174.79</v>
      </c>
      <c r="I11" s="19">
        <f>I12+I67+I120+I219+I346+I367+I414+I420+I428+I494+I523</f>
        <v>775357.37000000011</v>
      </c>
      <c r="J11" s="5"/>
    </row>
    <row r="12" spans="1:10" s="6" customFormat="1" outlineLevel="1" x14ac:dyDescent="0.25">
      <c r="A12" s="20">
        <v>2</v>
      </c>
      <c r="B12" s="21" t="s">
        <v>2</v>
      </c>
      <c r="C12" s="22" t="s">
        <v>1</v>
      </c>
      <c r="D12" s="22" t="s">
        <v>3</v>
      </c>
      <c r="E12" s="22"/>
      <c r="F12" s="22"/>
      <c r="G12" s="23">
        <f>G13+G18+G29+G34+G38</f>
        <v>175037.19999999998</v>
      </c>
      <c r="H12" s="23">
        <f t="shared" ref="H12:I12" si="0">H13+H18+H29+H34+H38</f>
        <v>176628.4</v>
      </c>
      <c r="I12" s="23">
        <f t="shared" si="0"/>
        <v>169299</v>
      </c>
      <c r="J12" s="5"/>
    </row>
    <row r="13" spans="1:10" s="6" customFormat="1" ht="45" outlineLevel="2" x14ac:dyDescent="0.25">
      <c r="A13" s="20">
        <v>3</v>
      </c>
      <c r="B13" s="21" t="s">
        <v>4</v>
      </c>
      <c r="C13" s="22" t="s">
        <v>1</v>
      </c>
      <c r="D13" s="22" t="s">
        <v>5</v>
      </c>
      <c r="E13" s="22"/>
      <c r="F13" s="22"/>
      <c r="G13" s="23">
        <f>G14</f>
        <v>4307.8</v>
      </c>
      <c r="H13" s="23">
        <f t="shared" ref="H13:I13" si="1">H14</f>
        <v>4480.6000000000004</v>
      </c>
      <c r="I13" s="23">
        <f t="shared" si="1"/>
        <v>4660.3</v>
      </c>
      <c r="J13" s="5"/>
    </row>
    <row r="14" spans="1:10" ht="60" outlineLevel="3" x14ac:dyDescent="0.25">
      <c r="A14" s="24">
        <v>4</v>
      </c>
      <c r="B14" s="25" t="s">
        <v>6</v>
      </c>
      <c r="C14" s="26" t="s">
        <v>1</v>
      </c>
      <c r="D14" s="26" t="s">
        <v>5</v>
      </c>
      <c r="E14" s="26" t="s">
        <v>7</v>
      </c>
      <c r="F14" s="26"/>
      <c r="G14" s="27">
        <f>G15</f>
        <v>4307.8</v>
      </c>
      <c r="H14" s="27">
        <f t="shared" ref="H14:I14" si="2">H15</f>
        <v>4480.6000000000004</v>
      </c>
      <c r="I14" s="27">
        <f t="shared" si="2"/>
        <v>4660.3</v>
      </c>
      <c r="J14" s="2"/>
    </row>
    <row r="15" spans="1:10" ht="75" outlineLevel="4" x14ac:dyDescent="0.25">
      <c r="A15" s="24">
        <v>5</v>
      </c>
      <c r="B15" s="25" t="s">
        <v>8</v>
      </c>
      <c r="C15" s="26" t="s">
        <v>1</v>
      </c>
      <c r="D15" s="26" t="s">
        <v>5</v>
      </c>
      <c r="E15" s="26" t="s">
        <v>9</v>
      </c>
      <c r="F15" s="26"/>
      <c r="G15" s="27">
        <f>G16</f>
        <v>4307.8</v>
      </c>
      <c r="H15" s="27">
        <f t="shared" ref="H15:I15" si="3">H16</f>
        <v>4480.6000000000004</v>
      </c>
      <c r="I15" s="27">
        <f t="shared" si="3"/>
        <v>4660.3</v>
      </c>
      <c r="J15" s="2"/>
    </row>
    <row r="16" spans="1:10" outlineLevel="5" x14ac:dyDescent="0.25">
      <c r="A16" s="24">
        <v>6</v>
      </c>
      <c r="B16" s="25" t="s">
        <v>10</v>
      </c>
      <c r="C16" s="26" t="s">
        <v>1</v>
      </c>
      <c r="D16" s="26" t="s">
        <v>5</v>
      </c>
      <c r="E16" s="26" t="s">
        <v>11</v>
      </c>
      <c r="F16" s="26"/>
      <c r="G16" s="27">
        <f>G17</f>
        <v>4307.8</v>
      </c>
      <c r="H16" s="27">
        <f t="shared" ref="H16:I16" si="4">H17</f>
        <v>4480.6000000000004</v>
      </c>
      <c r="I16" s="27">
        <f t="shared" si="4"/>
        <v>4660.3</v>
      </c>
      <c r="J16" s="2"/>
    </row>
    <row r="17" spans="1:10" ht="30" outlineLevel="6" x14ac:dyDescent="0.25">
      <c r="A17" s="24">
        <v>7</v>
      </c>
      <c r="B17" s="25" t="s">
        <v>12</v>
      </c>
      <c r="C17" s="26" t="s">
        <v>1</v>
      </c>
      <c r="D17" s="26" t="s">
        <v>5</v>
      </c>
      <c r="E17" s="26" t="s">
        <v>11</v>
      </c>
      <c r="F17" s="26" t="s">
        <v>13</v>
      </c>
      <c r="G17" s="27">
        <v>4307.8</v>
      </c>
      <c r="H17" s="27">
        <v>4480.6000000000004</v>
      </c>
      <c r="I17" s="27">
        <v>4660.3</v>
      </c>
      <c r="J17" s="2"/>
    </row>
    <row r="18" spans="1:10" s="6" customFormat="1" ht="75" outlineLevel="2" x14ac:dyDescent="0.25">
      <c r="A18" s="16">
        <v>8</v>
      </c>
      <c r="B18" s="21" t="s">
        <v>14</v>
      </c>
      <c r="C18" s="22" t="s">
        <v>1</v>
      </c>
      <c r="D18" s="22" t="s">
        <v>15</v>
      </c>
      <c r="E18" s="22"/>
      <c r="F18" s="22"/>
      <c r="G18" s="23">
        <f>G19</f>
        <v>154602.49999999997</v>
      </c>
      <c r="H18" s="23">
        <f t="shared" ref="H18:I18" si="5">H19</f>
        <v>159554.09999999998</v>
      </c>
      <c r="I18" s="23">
        <f t="shared" si="5"/>
        <v>162026.29999999999</v>
      </c>
      <c r="J18" s="5"/>
    </row>
    <row r="19" spans="1:10" ht="60" outlineLevel="3" x14ac:dyDescent="0.25">
      <c r="A19" s="28">
        <v>9</v>
      </c>
      <c r="B19" s="25" t="s">
        <v>6</v>
      </c>
      <c r="C19" s="26" t="s">
        <v>1</v>
      </c>
      <c r="D19" s="26" t="s">
        <v>15</v>
      </c>
      <c r="E19" s="26" t="s">
        <v>7</v>
      </c>
      <c r="F19" s="26"/>
      <c r="G19" s="27">
        <f>G20+G24</f>
        <v>154602.49999999997</v>
      </c>
      <c r="H19" s="27">
        <f t="shared" ref="H19:I19" si="6">H20+H24</f>
        <v>159554.09999999998</v>
      </c>
      <c r="I19" s="27">
        <f t="shared" si="6"/>
        <v>162026.29999999999</v>
      </c>
      <c r="J19" s="2"/>
    </row>
    <row r="20" spans="1:10" ht="30" outlineLevel="4" x14ac:dyDescent="0.25">
      <c r="A20" s="24">
        <v>10</v>
      </c>
      <c r="B20" s="25" t="s">
        <v>16</v>
      </c>
      <c r="C20" s="26" t="s">
        <v>1</v>
      </c>
      <c r="D20" s="26" t="s">
        <v>15</v>
      </c>
      <c r="E20" s="26" t="s">
        <v>17</v>
      </c>
      <c r="F20" s="26"/>
      <c r="G20" s="27">
        <f>G21</f>
        <v>158.30000000000001</v>
      </c>
      <c r="H20" s="27">
        <f t="shared" ref="H20:I20" si="7">H21</f>
        <v>158.9</v>
      </c>
      <c r="I20" s="27">
        <f t="shared" si="7"/>
        <v>159.4</v>
      </c>
      <c r="J20" s="2"/>
    </row>
    <row r="21" spans="1:10" ht="60" outlineLevel="5" x14ac:dyDescent="0.25">
      <c r="A21" s="24">
        <v>11</v>
      </c>
      <c r="B21" s="25" t="s">
        <v>18</v>
      </c>
      <c r="C21" s="26" t="s">
        <v>1</v>
      </c>
      <c r="D21" s="26" t="s">
        <v>15</v>
      </c>
      <c r="E21" s="26" t="s">
        <v>19</v>
      </c>
      <c r="F21" s="26"/>
      <c r="G21" s="27">
        <f>G22+G23</f>
        <v>158.30000000000001</v>
      </c>
      <c r="H21" s="27">
        <f t="shared" ref="H21:I21" si="8">H22+H23</f>
        <v>158.9</v>
      </c>
      <c r="I21" s="27">
        <f t="shared" si="8"/>
        <v>159.4</v>
      </c>
      <c r="J21" s="2"/>
    </row>
    <row r="22" spans="1:10" ht="30" outlineLevel="6" x14ac:dyDescent="0.25">
      <c r="A22" s="24">
        <v>12</v>
      </c>
      <c r="B22" s="25" t="s">
        <v>12</v>
      </c>
      <c r="C22" s="26" t="s">
        <v>1</v>
      </c>
      <c r="D22" s="26" t="s">
        <v>15</v>
      </c>
      <c r="E22" s="26" t="s">
        <v>19</v>
      </c>
      <c r="F22" s="26" t="s">
        <v>13</v>
      </c>
      <c r="G22" s="27">
        <v>137.5</v>
      </c>
      <c r="H22" s="27">
        <v>138.1</v>
      </c>
      <c r="I22" s="27">
        <v>138.6</v>
      </c>
      <c r="J22" s="2"/>
    </row>
    <row r="23" spans="1:10" ht="45" outlineLevel="6" x14ac:dyDescent="0.25">
      <c r="A23" s="24">
        <v>13</v>
      </c>
      <c r="B23" s="25" t="s">
        <v>20</v>
      </c>
      <c r="C23" s="26" t="s">
        <v>1</v>
      </c>
      <c r="D23" s="26" t="s">
        <v>15</v>
      </c>
      <c r="E23" s="26" t="s">
        <v>19</v>
      </c>
      <c r="F23" s="26" t="s">
        <v>21</v>
      </c>
      <c r="G23" s="27">
        <v>20.8</v>
      </c>
      <c r="H23" s="27">
        <v>20.8</v>
      </c>
      <c r="I23" s="27">
        <v>20.8</v>
      </c>
      <c r="J23" s="2"/>
    </row>
    <row r="24" spans="1:10" ht="75" outlineLevel="4" x14ac:dyDescent="0.25">
      <c r="A24" s="24">
        <v>14</v>
      </c>
      <c r="B24" s="25" t="s">
        <v>8</v>
      </c>
      <c r="C24" s="26" t="s">
        <v>1</v>
      </c>
      <c r="D24" s="26" t="s">
        <v>15</v>
      </c>
      <c r="E24" s="26" t="s">
        <v>9</v>
      </c>
      <c r="F24" s="26"/>
      <c r="G24" s="27">
        <f>G25</f>
        <v>154444.19999999998</v>
      </c>
      <c r="H24" s="27">
        <f t="shared" ref="H24:I24" si="9">H25</f>
        <v>159395.19999999998</v>
      </c>
      <c r="I24" s="27">
        <f t="shared" si="9"/>
        <v>161866.9</v>
      </c>
      <c r="J24" s="2"/>
    </row>
    <row r="25" spans="1:10" ht="30" outlineLevel="5" x14ac:dyDescent="0.25">
      <c r="A25" s="24">
        <v>15</v>
      </c>
      <c r="B25" s="25" t="s">
        <v>22</v>
      </c>
      <c r="C25" s="26" t="s">
        <v>1</v>
      </c>
      <c r="D25" s="26" t="s">
        <v>15</v>
      </c>
      <c r="E25" s="26" t="s">
        <v>23</v>
      </c>
      <c r="F25" s="26"/>
      <c r="G25" s="27">
        <f>G26+G27+G28</f>
        <v>154444.19999999998</v>
      </c>
      <c r="H25" s="27">
        <f t="shared" ref="H25:I25" si="10">H26+H27+H28</f>
        <v>159395.19999999998</v>
      </c>
      <c r="I25" s="27">
        <f t="shared" si="10"/>
        <v>161866.9</v>
      </c>
      <c r="J25" s="2"/>
    </row>
    <row r="26" spans="1:10" ht="30" outlineLevel="6" x14ac:dyDescent="0.25">
      <c r="A26" s="28">
        <v>16</v>
      </c>
      <c r="B26" s="25" t="s">
        <v>12</v>
      </c>
      <c r="C26" s="26" t="s">
        <v>1</v>
      </c>
      <c r="D26" s="26" t="s">
        <v>15</v>
      </c>
      <c r="E26" s="26" t="s">
        <v>23</v>
      </c>
      <c r="F26" s="26" t="s">
        <v>13</v>
      </c>
      <c r="G26" s="27">
        <v>139970.4</v>
      </c>
      <c r="H26" s="27">
        <v>144751.79999999999</v>
      </c>
      <c r="I26" s="27">
        <v>147093.5</v>
      </c>
      <c r="J26" s="2"/>
    </row>
    <row r="27" spans="1:10" ht="45" outlineLevel="6" x14ac:dyDescent="0.25">
      <c r="A27" s="28">
        <v>17</v>
      </c>
      <c r="B27" s="25" t="s">
        <v>20</v>
      </c>
      <c r="C27" s="26" t="s">
        <v>1</v>
      </c>
      <c r="D27" s="26" t="s">
        <v>15</v>
      </c>
      <c r="E27" s="26" t="s">
        <v>23</v>
      </c>
      <c r="F27" s="26" t="s">
        <v>21</v>
      </c>
      <c r="G27" s="27">
        <v>14373.4</v>
      </c>
      <c r="H27" s="27">
        <v>14543.4</v>
      </c>
      <c r="I27" s="27">
        <v>14673.4</v>
      </c>
      <c r="J27" s="2"/>
    </row>
    <row r="28" spans="1:10" ht="30" outlineLevel="6" x14ac:dyDescent="0.25">
      <c r="A28" s="24">
        <v>18</v>
      </c>
      <c r="B28" s="25" t="s">
        <v>24</v>
      </c>
      <c r="C28" s="26" t="s">
        <v>1</v>
      </c>
      <c r="D28" s="26" t="s">
        <v>15</v>
      </c>
      <c r="E28" s="26" t="s">
        <v>23</v>
      </c>
      <c r="F28" s="26" t="s">
        <v>25</v>
      </c>
      <c r="G28" s="27">
        <v>100.4</v>
      </c>
      <c r="H28" s="27">
        <v>100</v>
      </c>
      <c r="I28" s="27">
        <v>100</v>
      </c>
      <c r="J28" s="2"/>
    </row>
    <row r="29" spans="1:10" s="6" customFormat="1" outlineLevel="2" x14ac:dyDescent="0.25">
      <c r="A29" s="20">
        <v>19</v>
      </c>
      <c r="B29" s="21" t="s">
        <v>26</v>
      </c>
      <c r="C29" s="22" t="s">
        <v>1</v>
      </c>
      <c r="D29" s="22" t="s">
        <v>27</v>
      </c>
      <c r="E29" s="22"/>
      <c r="F29" s="22"/>
      <c r="G29" s="23">
        <f>G30</f>
        <v>233.7</v>
      </c>
      <c r="H29" s="23">
        <f t="shared" ref="H29:I29" si="11">H30</f>
        <v>10.5</v>
      </c>
      <c r="I29" s="23">
        <f t="shared" si="11"/>
        <v>11.2</v>
      </c>
      <c r="J29" s="5"/>
    </row>
    <row r="30" spans="1:10" ht="60" outlineLevel="3" x14ac:dyDescent="0.25">
      <c r="A30" s="24">
        <v>20</v>
      </c>
      <c r="B30" s="25" t="s">
        <v>6</v>
      </c>
      <c r="C30" s="26" t="s">
        <v>1</v>
      </c>
      <c r="D30" s="26" t="s">
        <v>27</v>
      </c>
      <c r="E30" s="26" t="s">
        <v>7</v>
      </c>
      <c r="F30" s="26"/>
      <c r="G30" s="27">
        <f>G31</f>
        <v>233.7</v>
      </c>
      <c r="H30" s="27">
        <f t="shared" ref="H30:I30" si="12">H31</f>
        <v>10.5</v>
      </c>
      <c r="I30" s="27">
        <f t="shared" si="12"/>
        <v>11.2</v>
      </c>
      <c r="J30" s="2"/>
    </row>
    <row r="31" spans="1:10" ht="75" outlineLevel="4" x14ac:dyDescent="0.25">
      <c r="A31" s="24">
        <v>21</v>
      </c>
      <c r="B31" s="25" t="s">
        <v>8</v>
      </c>
      <c r="C31" s="26" t="s">
        <v>1</v>
      </c>
      <c r="D31" s="26" t="s">
        <v>27</v>
      </c>
      <c r="E31" s="26" t="s">
        <v>9</v>
      </c>
      <c r="F31" s="26"/>
      <c r="G31" s="27">
        <f>G32</f>
        <v>233.7</v>
      </c>
      <c r="H31" s="27">
        <f t="shared" ref="H31:I31" si="13">H32</f>
        <v>10.5</v>
      </c>
      <c r="I31" s="27">
        <f t="shared" si="13"/>
        <v>11.2</v>
      </c>
      <c r="J31" s="2"/>
    </row>
    <row r="32" spans="1:10" ht="60" outlineLevel="5" x14ac:dyDescent="0.25">
      <c r="A32" s="24">
        <v>22</v>
      </c>
      <c r="B32" s="25" t="s">
        <v>28</v>
      </c>
      <c r="C32" s="26" t="s">
        <v>1</v>
      </c>
      <c r="D32" s="26" t="s">
        <v>27</v>
      </c>
      <c r="E32" s="26" t="s">
        <v>29</v>
      </c>
      <c r="F32" s="26"/>
      <c r="G32" s="27">
        <f>G33</f>
        <v>233.7</v>
      </c>
      <c r="H32" s="27">
        <f t="shared" ref="H32:I32" si="14">H33</f>
        <v>10.5</v>
      </c>
      <c r="I32" s="27">
        <f t="shared" si="14"/>
        <v>11.2</v>
      </c>
      <c r="J32" s="2"/>
    </row>
    <row r="33" spans="1:10" ht="45" outlineLevel="6" x14ac:dyDescent="0.25">
      <c r="A33" s="24">
        <v>23</v>
      </c>
      <c r="B33" s="25" t="s">
        <v>20</v>
      </c>
      <c r="C33" s="26" t="s">
        <v>1</v>
      </c>
      <c r="D33" s="26" t="s">
        <v>27</v>
      </c>
      <c r="E33" s="26" t="s">
        <v>29</v>
      </c>
      <c r="F33" s="26" t="s">
        <v>21</v>
      </c>
      <c r="G33" s="27">
        <v>233.7</v>
      </c>
      <c r="H33" s="27">
        <v>10.5</v>
      </c>
      <c r="I33" s="27">
        <v>11.2</v>
      </c>
      <c r="J33" s="2"/>
    </row>
    <row r="34" spans="1:10" s="6" customFormat="1" outlineLevel="2" x14ac:dyDescent="0.25">
      <c r="A34" s="16">
        <v>24</v>
      </c>
      <c r="B34" s="21" t="s">
        <v>30</v>
      </c>
      <c r="C34" s="22" t="s">
        <v>1</v>
      </c>
      <c r="D34" s="22" t="s">
        <v>31</v>
      </c>
      <c r="E34" s="22"/>
      <c r="F34" s="22"/>
      <c r="G34" s="23">
        <f>G35</f>
        <v>10000</v>
      </c>
      <c r="H34" s="23">
        <f t="shared" ref="H34:I34" si="15">H35</f>
        <v>10000</v>
      </c>
      <c r="I34" s="23">
        <f t="shared" si="15"/>
        <v>0</v>
      </c>
      <c r="J34" s="5"/>
    </row>
    <row r="35" spans="1:10" outlineLevel="3" x14ac:dyDescent="0.25">
      <c r="A35" s="28">
        <v>25</v>
      </c>
      <c r="B35" s="25" t="s">
        <v>32</v>
      </c>
      <c r="C35" s="26" t="s">
        <v>1</v>
      </c>
      <c r="D35" s="26" t="s">
        <v>31</v>
      </c>
      <c r="E35" s="26" t="s">
        <v>33</v>
      </c>
      <c r="F35" s="26"/>
      <c r="G35" s="27">
        <f>G36</f>
        <v>10000</v>
      </c>
      <c r="H35" s="27">
        <f t="shared" ref="H35:I35" si="16">H36</f>
        <v>10000</v>
      </c>
      <c r="I35" s="27">
        <f t="shared" si="16"/>
        <v>0</v>
      </c>
      <c r="J35" s="2"/>
    </row>
    <row r="36" spans="1:10" ht="30" outlineLevel="5" x14ac:dyDescent="0.25">
      <c r="A36" s="24">
        <v>26</v>
      </c>
      <c r="B36" s="25" t="s">
        <v>34</v>
      </c>
      <c r="C36" s="26" t="s">
        <v>1</v>
      </c>
      <c r="D36" s="26" t="s">
        <v>31</v>
      </c>
      <c r="E36" s="26" t="s">
        <v>35</v>
      </c>
      <c r="F36" s="26"/>
      <c r="G36" s="27">
        <f>G37</f>
        <v>10000</v>
      </c>
      <c r="H36" s="27">
        <f t="shared" ref="H36:I36" si="17">H37</f>
        <v>10000</v>
      </c>
      <c r="I36" s="27">
        <f t="shared" si="17"/>
        <v>0</v>
      </c>
      <c r="J36" s="2"/>
    </row>
    <row r="37" spans="1:10" outlineLevel="6" x14ac:dyDescent="0.25">
      <c r="A37" s="24">
        <v>27</v>
      </c>
      <c r="B37" s="25" t="s">
        <v>36</v>
      </c>
      <c r="C37" s="26" t="s">
        <v>1</v>
      </c>
      <c r="D37" s="26" t="s">
        <v>31</v>
      </c>
      <c r="E37" s="26" t="s">
        <v>35</v>
      </c>
      <c r="F37" s="26" t="s">
        <v>37</v>
      </c>
      <c r="G37" s="27">
        <v>10000</v>
      </c>
      <c r="H37" s="27">
        <v>10000</v>
      </c>
      <c r="I37" s="27">
        <v>0</v>
      </c>
      <c r="J37" s="2"/>
    </row>
    <row r="38" spans="1:10" s="6" customFormat="1" outlineLevel="2" x14ac:dyDescent="0.25">
      <c r="A38" s="20">
        <v>28</v>
      </c>
      <c r="B38" s="21" t="s">
        <v>38</v>
      </c>
      <c r="C38" s="22" t="s">
        <v>1</v>
      </c>
      <c r="D38" s="22" t="s">
        <v>39</v>
      </c>
      <c r="E38" s="22"/>
      <c r="F38" s="22"/>
      <c r="G38" s="23">
        <f>G39+G52+G64</f>
        <v>5893.2</v>
      </c>
      <c r="H38" s="23">
        <f t="shared" ref="H38:I38" si="18">H39+H52+H64</f>
        <v>2583.1999999999998</v>
      </c>
      <c r="I38" s="23">
        <f t="shared" si="18"/>
        <v>2601.1999999999998</v>
      </c>
      <c r="J38" s="5"/>
    </row>
    <row r="39" spans="1:10" ht="60" outlineLevel="3" x14ac:dyDescent="0.25">
      <c r="A39" s="24">
        <v>29</v>
      </c>
      <c r="B39" s="25" t="s">
        <v>6</v>
      </c>
      <c r="C39" s="26" t="s">
        <v>1</v>
      </c>
      <c r="D39" s="26" t="s">
        <v>39</v>
      </c>
      <c r="E39" s="26" t="s">
        <v>7</v>
      </c>
      <c r="F39" s="26"/>
      <c r="G39" s="27">
        <f>G40+G43</f>
        <v>566.20000000000005</v>
      </c>
      <c r="H39" s="27">
        <f t="shared" ref="H39:I39" si="19">H40+H43</f>
        <v>583.20000000000005</v>
      </c>
      <c r="I39" s="27">
        <f t="shared" si="19"/>
        <v>601.20000000000005</v>
      </c>
      <c r="J39" s="2"/>
    </row>
    <row r="40" spans="1:10" ht="45" outlineLevel="4" x14ac:dyDescent="0.25">
      <c r="A40" s="24">
        <v>30</v>
      </c>
      <c r="B40" s="25" t="s">
        <v>40</v>
      </c>
      <c r="C40" s="26" t="s">
        <v>1</v>
      </c>
      <c r="D40" s="26" t="s">
        <v>39</v>
      </c>
      <c r="E40" s="26" t="s">
        <v>41</v>
      </c>
      <c r="F40" s="26"/>
      <c r="G40" s="27">
        <f>G41</f>
        <v>10</v>
      </c>
      <c r="H40" s="27">
        <f t="shared" ref="H40:I40" si="20">H41</f>
        <v>10</v>
      </c>
      <c r="I40" s="27">
        <f t="shared" si="20"/>
        <v>10</v>
      </c>
      <c r="J40" s="2"/>
    </row>
    <row r="41" spans="1:10" ht="90" outlineLevel="5" x14ac:dyDescent="0.25">
      <c r="A41" s="24">
        <v>31</v>
      </c>
      <c r="B41" s="25" t="s">
        <v>42</v>
      </c>
      <c r="C41" s="26" t="s">
        <v>1</v>
      </c>
      <c r="D41" s="26" t="s">
        <v>39</v>
      </c>
      <c r="E41" s="26" t="s">
        <v>43</v>
      </c>
      <c r="F41" s="26"/>
      <c r="G41" s="27">
        <f>G42</f>
        <v>10</v>
      </c>
      <c r="H41" s="27">
        <f t="shared" ref="H41:I41" si="21">H42</f>
        <v>10</v>
      </c>
      <c r="I41" s="27">
        <f t="shared" si="21"/>
        <v>10</v>
      </c>
      <c r="J41" s="2"/>
    </row>
    <row r="42" spans="1:10" ht="45" outlineLevel="6" x14ac:dyDescent="0.25">
      <c r="A42" s="28">
        <v>32</v>
      </c>
      <c r="B42" s="25" t="s">
        <v>20</v>
      </c>
      <c r="C42" s="26" t="s">
        <v>1</v>
      </c>
      <c r="D42" s="26" t="s">
        <v>39</v>
      </c>
      <c r="E42" s="26" t="s">
        <v>43</v>
      </c>
      <c r="F42" s="26" t="s">
        <v>21</v>
      </c>
      <c r="G42" s="27">
        <v>10</v>
      </c>
      <c r="H42" s="27">
        <v>10</v>
      </c>
      <c r="I42" s="27">
        <v>10</v>
      </c>
      <c r="J42" s="2"/>
    </row>
    <row r="43" spans="1:10" ht="75" outlineLevel="4" x14ac:dyDescent="0.25">
      <c r="A43" s="28">
        <v>33</v>
      </c>
      <c r="B43" s="25" t="s">
        <v>8</v>
      </c>
      <c r="C43" s="26" t="s">
        <v>1</v>
      </c>
      <c r="D43" s="26" t="s">
        <v>39</v>
      </c>
      <c r="E43" s="26" t="s">
        <v>9</v>
      </c>
      <c r="F43" s="26"/>
      <c r="G43" s="27">
        <f>G44+G46+G48+G50</f>
        <v>556.20000000000005</v>
      </c>
      <c r="H43" s="27">
        <f t="shared" ref="H43:I43" si="22">H44+H46+H48+H50</f>
        <v>573.20000000000005</v>
      </c>
      <c r="I43" s="27">
        <f t="shared" si="22"/>
        <v>591.20000000000005</v>
      </c>
      <c r="J43" s="2"/>
    </row>
    <row r="44" spans="1:10" ht="105" outlineLevel="5" x14ac:dyDescent="0.25">
      <c r="A44" s="24">
        <v>34</v>
      </c>
      <c r="B44" s="25" t="s">
        <v>44</v>
      </c>
      <c r="C44" s="26" t="s">
        <v>1</v>
      </c>
      <c r="D44" s="26" t="s">
        <v>39</v>
      </c>
      <c r="E44" s="26" t="s">
        <v>45</v>
      </c>
      <c r="F44" s="26"/>
      <c r="G44" s="27">
        <f>G45</f>
        <v>0.2</v>
      </c>
      <c r="H44" s="27">
        <f t="shared" ref="H44:I44" si="23">H45</f>
        <v>0.2</v>
      </c>
      <c r="I44" s="27">
        <f t="shared" si="23"/>
        <v>0.2</v>
      </c>
      <c r="J44" s="2"/>
    </row>
    <row r="45" spans="1:10" ht="45" outlineLevel="6" x14ac:dyDescent="0.25">
      <c r="A45" s="24">
        <v>35</v>
      </c>
      <c r="B45" s="25" t="s">
        <v>20</v>
      </c>
      <c r="C45" s="26" t="s">
        <v>1</v>
      </c>
      <c r="D45" s="26" t="s">
        <v>39</v>
      </c>
      <c r="E45" s="26" t="s">
        <v>45</v>
      </c>
      <c r="F45" s="26" t="s">
        <v>21</v>
      </c>
      <c r="G45" s="27">
        <v>0.2</v>
      </c>
      <c r="H45" s="27">
        <v>0.2</v>
      </c>
      <c r="I45" s="27">
        <v>0.2</v>
      </c>
      <c r="J45" s="2"/>
    </row>
    <row r="46" spans="1:10" ht="45" outlineLevel="5" x14ac:dyDescent="0.25">
      <c r="A46" s="24">
        <v>36</v>
      </c>
      <c r="B46" s="25" t="s">
        <v>46</v>
      </c>
      <c r="C46" s="26" t="s">
        <v>1</v>
      </c>
      <c r="D46" s="26" t="s">
        <v>39</v>
      </c>
      <c r="E46" s="26" t="s">
        <v>47</v>
      </c>
      <c r="F46" s="26"/>
      <c r="G46" s="27">
        <f>G47</f>
        <v>130.80000000000001</v>
      </c>
      <c r="H46" s="27">
        <f t="shared" ref="H46:I46" si="24">H47</f>
        <v>130.80000000000001</v>
      </c>
      <c r="I46" s="27">
        <f t="shared" si="24"/>
        <v>130.80000000000001</v>
      </c>
      <c r="J46" s="2"/>
    </row>
    <row r="47" spans="1:10" ht="45" outlineLevel="6" x14ac:dyDescent="0.25">
      <c r="A47" s="24">
        <v>37</v>
      </c>
      <c r="B47" s="25" t="s">
        <v>20</v>
      </c>
      <c r="C47" s="26" t="s">
        <v>1</v>
      </c>
      <c r="D47" s="26" t="s">
        <v>39</v>
      </c>
      <c r="E47" s="26" t="s">
        <v>47</v>
      </c>
      <c r="F47" s="26" t="s">
        <v>21</v>
      </c>
      <c r="G47" s="27">
        <v>130.80000000000001</v>
      </c>
      <c r="H47" s="27">
        <v>130.80000000000001</v>
      </c>
      <c r="I47" s="27">
        <v>130.80000000000001</v>
      </c>
      <c r="J47" s="2"/>
    </row>
    <row r="48" spans="1:10" ht="165" outlineLevel="5" x14ac:dyDescent="0.25">
      <c r="A48" s="24">
        <v>38</v>
      </c>
      <c r="B48" s="25" t="s">
        <v>48</v>
      </c>
      <c r="C48" s="26" t="s">
        <v>1</v>
      </c>
      <c r="D48" s="26" t="s">
        <v>39</v>
      </c>
      <c r="E48" s="26" t="s">
        <v>49</v>
      </c>
      <c r="F48" s="26"/>
      <c r="G48" s="27">
        <f>G49</f>
        <v>0.2</v>
      </c>
      <c r="H48" s="27">
        <f t="shared" ref="H48:I48" si="25">H49</f>
        <v>0.2</v>
      </c>
      <c r="I48" s="27">
        <f t="shared" si="25"/>
        <v>0.2</v>
      </c>
      <c r="J48" s="2"/>
    </row>
    <row r="49" spans="1:10" ht="45" outlineLevel="6" x14ac:dyDescent="0.25">
      <c r="A49" s="24">
        <v>39</v>
      </c>
      <c r="B49" s="25" t="s">
        <v>20</v>
      </c>
      <c r="C49" s="26" t="s">
        <v>1</v>
      </c>
      <c r="D49" s="26" t="s">
        <v>39</v>
      </c>
      <c r="E49" s="26" t="s">
        <v>49</v>
      </c>
      <c r="F49" s="26" t="s">
        <v>21</v>
      </c>
      <c r="G49" s="27">
        <v>0.2</v>
      </c>
      <c r="H49" s="27">
        <v>0.2</v>
      </c>
      <c r="I49" s="27">
        <v>0.2</v>
      </c>
      <c r="J49" s="2"/>
    </row>
    <row r="50" spans="1:10" ht="90" outlineLevel="5" x14ac:dyDescent="0.25">
      <c r="A50" s="28">
        <v>40</v>
      </c>
      <c r="B50" s="25" t="s">
        <v>50</v>
      </c>
      <c r="C50" s="26" t="s">
        <v>1</v>
      </c>
      <c r="D50" s="26" t="s">
        <v>39</v>
      </c>
      <c r="E50" s="26" t="s">
        <v>51</v>
      </c>
      <c r="F50" s="26"/>
      <c r="G50" s="27">
        <f>G51</f>
        <v>425</v>
      </c>
      <c r="H50" s="27">
        <f t="shared" ref="H50:I50" si="26">H51</f>
        <v>442</v>
      </c>
      <c r="I50" s="27">
        <f t="shared" si="26"/>
        <v>460</v>
      </c>
      <c r="J50" s="2"/>
    </row>
    <row r="51" spans="1:10" ht="45" outlineLevel="6" x14ac:dyDescent="0.25">
      <c r="A51" s="28">
        <v>41</v>
      </c>
      <c r="B51" s="25" t="s">
        <v>20</v>
      </c>
      <c r="C51" s="26" t="s">
        <v>1</v>
      </c>
      <c r="D51" s="26" t="s">
        <v>39</v>
      </c>
      <c r="E51" s="26" t="s">
        <v>51</v>
      </c>
      <c r="F51" s="26" t="s">
        <v>21</v>
      </c>
      <c r="G51" s="27">
        <v>425</v>
      </c>
      <c r="H51" s="27">
        <v>442</v>
      </c>
      <c r="I51" s="27">
        <v>460</v>
      </c>
      <c r="J51" s="2"/>
    </row>
    <row r="52" spans="1:10" ht="90" outlineLevel="3" x14ac:dyDescent="0.25">
      <c r="A52" s="24">
        <v>42</v>
      </c>
      <c r="B52" s="25" t="s">
        <v>52</v>
      </c>
      <c r="C52" s="26" t="s">
        <v>1</v>
      </c>
      <c r="D52" s="26" t="s">
        <v>39</v>
      </c>
      <c r="E52" s="26" t="s">
        <v>53</v>
      </c>
      <c r="F52" s="26"/>
      <c r="G52" s="27">
        <f>G53</f>
        <v>4077</v>
      </c>
      <c r="H52" s="27">
        <f t="shared" ref="H52:I52" si="27">H53</f>
        <v>2000</v>
      </c>
      <c r="I52" s="27">
        <f t="shared" si="27"/>
        <v>2000</v>
      </c>
      <c r="J52" s="2"/>
    </row>
    <row r="53" spans="1:10" ht="120" outlineLevel="4" x14ac:dyDescent="0.25">
      <c r="A53" s="24">
        <v>43</v>
      </c>
      <c r="B53" s="25" t="s">
        <v>54</v>
      </c>
      <c r="C53" s="26" t="s">
        <v>1</v>
      </c>
      <c r="D53" s="26" t="s">
        <v>39</v>
      </c>
      <c r="E53" s="26" t="s">
        <v>55</v>
      </c>
      <c r="F53" s="26"/>
      <c r="G53" s="27">
        <f>G54+G56+G58+G60+G62</f>
        <v>4077</v>
      </c>
      <c r="H53" s="27">
        <f t="shared" ref="H53:I53" si="28">H54+H56+H58+H60+H62</f>
        <v>2000</v>
      </c>
      <c r="I53" s="27">
        <f t="shared" si="28"/>
        <v>2000</v>
      </c>
      <c r="J53" s="2"/>
    </row>
    <row r="54" spans="1:10" ht="30" outlineLevel="5" x14ac:dyDescent="0.25">
      <c r="A54" s="24">
        <v>44</v>
      </c>
      <c r="B54" s="25" t="s">
        <v>56</v>
      </c>
      <c r="C54" s="26" t="s">
        <v>1</v>
      </c>
      <c r="D54" s="26" t="s">
        <v>39</v>
      </c>
      <c r="E54" s="26" t="s">
        <v>57</v>
      </c>
      <c r="F54" s="26"/>
      <c r="G54" s="27">
        <f>G55</f>
        <v>0</v>
      </c>
      <c r="H54" s="27">
        <f t="shared" ref="H54:I54" si="29">H55</f>
        <v>0</v>
      </c>
      <c r="I54" s="27">
        <f t="shared" si="29"/>
        <v>0</v>
      </c>
      <c r="J54" s="2"/>
    </row>
    <row r="55" spans="1:10" outlineLevel="6" x14ac:dyDescent="0.25">
      <c r="A55" s="24">
        <v>45</v>
      </c>
      <c r="B55" s="25" t="s">
        <v>58</v>
      </c>
      <c r="C55" s="26" t="s">
        <v>1</v>
      </c>
      <c r="D55" s="26" t="s">
        <v>39</v>
      </c>
      <c r="E55" s="26" t="s">
        <v>57</v>
      </c>
      <c r="F55" s="26" t="s">
        <v>59</v>
      </c>
      <c r="G55" s="27">
        <f>41301.84-41301.84</f>
        <v>0</v>
      </c>
      <c r="H55" s="27">
        <v>0</v>
      </c>
      <c r="I55" s="27">
        <v>0</v>
      </c>
      <c r="J55" s="2"/>
    </row>
    <row r="56" spans="1:10" ht="75" outlineLevel="5" x14ac:dyDescent="0.25">
      <c r="A56" s="24">
        <v>46</v>
      </c>
      <c r="B56" s="25" t="s">
        <v>60</v>
      </c>
      <c r="C56" s="26" t="s">
        <v>1</v>
      </c>
      <c r="D56" s="26" t="s">
        <v>39</v>
      </c>
      <c r="E56" s="26" t="s">
        <v>61</v>
      </c>
      <c r="F56" s="26"/>
      <c r="G56" s="27">
        <f>G57</f>
        <v>1817</v>
      </c>
      <c r="H56" s="27">
        <f t="shared" ref="H56:I56" si="30">H57</f>
        <v>500</v>
      </c>
      <c r="I56" s="27">
        <f t="shared" si="30"/>
        <v>500</v>
      </c>
      <c r="J56" s="2"/>
    </row>
    <row r="57" spans="1:10" ht="45" outlineLevel="6" x14ac:dyDescent="0.25">
      <c r="A57" s="24">
        <v>47</v>
      </c>
      <c r="B57" s="25" t="s">
        <v>20</v>
      </c>
      <c r="C57" s="26" t="s">
        <v>1</v>
      </c>
      <c r="D57" s="26" t="s">
        <v>39</v>
      </c>
      <c r="E57" s="26" t="s">
        <v>61</v>
      </c>
      <c r="F57" s="26" t="s">
        <v>21</v>
      </c>
      <c r="G57" s="27">
        <v>1817</v>
      </c>
      <c r="H57" s="27">
        <v>500</v>
      </c>
      <c r="I57" s="27">
        <v>500</v>
      </c>
      <c r="J57" s="2"/>
    </row>
    <row r="58" spans="1:10" ht="105" outlineLevel="5" x14ac:dyDescent="0.25">
      <c r="A58" s="28">
        <v>48</v>
      </c>
      <c r="B58" s="25" t="s">
        <v>737</v>
      </c>
      <c r="C58" s="26" t="s">
        <v>1</v>
      </c>
      <c r="D58" s="26" t="s">
        <v>39</v>
      </c>
      <c r="E58" s="26" t="s">
        <v>62</v>
      </c>
      <c r="F58" s="26"/>
      <c r="G58" s="27">
        <f>G59</f>
        <v>2250</v>
      </c>
      <c r="H58" s="27">
        <f t="shared" ref="H58:I58" si="31">H59</f>
        <v>1000</v>
      </c>
      <c r="I58" s="27">
        <f t="shared" si="31"/>
        <v>1000</v>
      </c>
      <c r="J58" s="2"/>
    </row>
    <row r="59" spans="1:10" ht="45" outlineLevel="6" x14ac:dyDescent="0.25">
      <c r="A59" s="28">
        <v>49</v>
      </c>
      <c r="B59" s="25" t="s">
        <v>20</v>
      </c>
      <c r="C59" s="26" t="s">
        <v>1</v>
      </c>
      <c r="D59" s="26" t="s">
        <v>39</v>
      </c>
      <c r="E59" s="26" t="s">
        <v>62</v>
      </c>
      <c r="F59" s="26" t="s">
        <v>21</v>
      </c>
      <c r="G59" s="27">
        <f>1000+1250</f>
        <v>2250</v>
      </c>
      <c r="H59" s="27">
        <v>1000</v>
      </c>
      <c r="I59" s="27">
        <v>1000</v>
      </c>
      <c r="J59" s="2"/>
    </row>
    <row r="60" spans="1:10" ht="60" outlineLevel="5" x14ac:dyDescent="0.25">
      <c r="A60" s="24">
        <v>50</v>
      </c>
      <c r="B60" s="25" t="s">
        <v>63</v>
      </c>
      <c r="C60" s="26" t="s">
        <v>1</v>
      </c>
      <c r="D60" s="26" t="s">
        <v>39</v>
      </c>
      <c r="E60" s="26" t="s">
        <v>64</v>
      </c>
      <c r="F60" s="26"/>
      <c r="G60" s="27">
        <f>G61</f>
        <v>0</v>
      </c>
      <c r="H60" s="27">
        <f t="shared" ref="H60:I60" si="32">H61</f>
        <v>500</v>
      </c>
      <c r="I60" s="27">
        <f t="shared" si="32"/>
        <v>500</v>
      </c>
      <c r="J60" s="2"/>
    </row>
    <row r="61" spans="1:10" ht="45" outlineLevel="6" x14ac:dyDescent="0.25">
      <c r="A61" s="24">
        <v>51</v>
      </c>
      <c r="B61" s="25" t="s">
        <v>20</v>
      </c>
      <c r="C61" s="26" t="s">
        <v>1</v>
      </c>
      <c r="D61" s="26" t="s">
        <v>39</v>
      </c>
      <c r="E61" s="26" t="s">
        <v>64</v>
      </c>
      <c r="F61" s="26" t="s">
        <v>21</v>
      </c>
      <c r="G61" s="27">
        <v>0</v>
      </c>
      <c r="H61" s="27">
        <v>500</v>
      </c>
      <c r="I61" s="27">
        <v>500</v>
      </c>
      <c r="J61" s="2"/>
    </row>
    <row r="62" spans="1:10" ht="75" outlineLevel="5" x14ac:dyDescent="0.25">
      <c r="A62" s="24">
        <v>52</v>
      </c>
      <c r="B62" s="25" t="s">
        <v>65</v>
      </c>
      <c r="C62" s="26" t="s">
        <v>1</v>
      </c>
      <c r="D62" s="26" t="s">
        <v>39</v>
      </c>
      <c r="E62" s="26" t="s">
        <v>66</v>
      </c>
      <c r="F62" s="26"/>
      <c r="G62" s="27">
        <f>G63</f>
        <v>10</v>
      </c>
      <c r="H62" s="27">
        <f t="shared" ref="H62:I62" si="33">H63</f>
        <v>0</v>
      </c>
      <c r="I62" s="27">
        <f t="shared" si="33"/>
        <v>0</v>
      </c>
      <c r="J62" s="2"/>
    </row>
    <row r="63" spans="1:10" ht="45" outlineLevel="6" x14ac:dyDescent="0.25">
      <c r="A63" s="24">
        <v>53</v>
      </c>
      <c r="B63" s="25" t="s">
        <v>20</v>
      </c>
      <c r="C63" s="26" t="s">
        <v>1</v>
      </c>
      <c r="D63" s="26" t="s">
        <v>39</v>
      </c>
      <c r="E63" s="26" t="s">
        <v>66</v>
      </c>
      <c r="F63" s="26" t="s">
        <v>21</v>
      </c>
      <c r="G63" s="27">
        <v>10</v>
      </c>
      <c r="H63" s="27">
        <v>0</v>
      </c>
      <c r="I63" s="27">
        <v>0</v>
      </c>
      <c r="J63" s="2"/>
    </row>
    <row r="64" spans="1:10" outlineLevel="3" x14ac:dyDescent="0.25">
      <c r="A64" s="24">
        <v>54</v>
      </c>
      <c r="B64" s="25" t="s">
        <v>32</v>
      </c>
      <c r="C64" s="26" t="s">
        <v>1</v>
      </c>
      <c r="D64" s="26" t="s">
        <v>39</v>
      </c>
      <c r="E64" s="26" t="s">
        <v>33</v>
      </c>
      <c r="F64" s="26"/>
      <c r="G64" s="27">
        <f>G65</f>
        <v>1250</v>
      </c>
      <c r="H64" s="27">
        <f t="shared" ref="H64:I64" si="34">H65</f>
        <v>0</v>
      </c>
      <c r="I64" s="27">
        <f t="shared" si="34"/>
        <v>0</v>
      </c>
      <c r="J64" s="2"/>
    </row>
    <row r="65" spans="1:10" ht="120" outlineLevel="5" x14ac:dyDescent="0.25">
      <c r="A65" s="24">
        <v>55</v>
      </c>
      <c r="B65" s="25" t="s">
        <v>67</v>
      </c>
      <c r="C65" s="26" t="s">
        <v>1</v>
      </c>
      <c r="D65" s="26" t="s">
        <v>39</v>
      </c>
      <c r="E65" s="26" t="s">
        <v>68</v>
      </c>
      <c r="F65" s="26"/>
      <c r="G65" s="27">
        <f>G66</f>
        <v>1250</v>
      </c>
      <c r="H65" s="27">
        <f t="shared" ref="H65:I65" si="35">H66</f>
        <v>0</v>
      </c>
      <c r="I65" s="27">
        <f t="shared" si="35"/>
        <v>0</v>
      </c>
      <c r="J65" s="2"/>
    </row>
    <row r="66" spans="1:10" outlineLevel="6" x14ac:dyDescent="0.25">
      <c r="A66" s="28">
        <v>56</v>
      </c>
      <c r="B66" s="25" t="s">
        <v>69</v>
      </c>
      <c r="C66" s="26" t="s">
        <v>1</v>
      </c>
      <c r="D66" s="26" t="s">
        <v>39</v>
      </c>
      <c r="E66" s="26" t="s">
        <v>68</v>
      </c>
      <c r="F66" s="26" t="s">
        <v>70</v>
      </c>
      <c r="G66" s="27">
        <f>2500-1250</f>
        <v>1250</v>
      </c>
      <c r="H66" s="27">
        <v>0</v>
      </c>
      <c r="I66" s="27">
        <v>0</v>
      </c>
      <c r="J66" s="2"/>
    </row>
    <row r="67" spans="1:10" s="6" customFormat="1" ht="45" outlineLevel="1" x14ac:dyDescent="0.25">
      <c r="A67" s="16">
        <v>57</v>
      </c>
      <c r="B67" s="21" t="s">
        <v>71</v>
      </c>
      <c r="C67" s="22" t="s">
        <v>1</v>
      </c>
      <c r="D67" s="22" t="s">
        <v>72</v>
      </c>
      <c r="E67" s="22"/>
      <c r="F67" s="22"/>
      <c r="G67" s="23">
        <f>G68+G77+G101</f>
        <v>27543.94</v>
      </c>
      <c r="H67" s="23">
        <f t="shared" ref="H67:I67" si="36">H68+H77+H101</f>
        <v>22790.34</v>
      </c>
      <c r="I67" s="23">
        <f t="shared" si="36"/>
        <v>23432.38</v>
      </c>
      <c r="J67" s="5"/>
    </row>
    <row r="68" spans="1:10" s="6" customFormat="1" outlineLevel="2" x14ac:dyDescent="0.25">
      <c r="A68" s="20">
        <v>58</v>
      </c>
      <c r="B68" s="21" t="s">
        <v>73</v>
      </c>
      <c r="C68" s="22" t="s">
        <v>1</v>
      </c>
      <c r="D68" s="22" t="s">
        <v>74</v>
      </c>
      <c r="E68" s="22"/>
      <c r="F68" s="22"/>
      <c r="G68" s="23">
        <f>G69</f>
        <v>720</v>
      </c>
      <c r="H68" s="23">
        <f t="shared" ref="H68:I68" si="37">H69</f>
        <v>320</v>
      </c>
      <c r="I68" s="23">
        <f t="shared" si="37"/>
        <v>520</v>
      </c>
      <c r="J68" s="5"/>
    </row>
    <row r="69" spans="1:10" ht="60" outlineLevel="3" x14ac:dyDescent="0.25">
      <c r="A69" s="24">
        <v>59</v>
      </c>
      <c r="B69" s="25" t="s">
        <v>75</v>
      </c>
      <c r="C69" s="26" t="s">
        <v>1</v>
      </c>
      <c r="D69" s="26" t="s">
        <v>74</v>
      </c>
      <c r="E69" s="26" t="s">
        <v>76</v>
      </c>
      <c r="F69" s="26"/>
      <c r="G69" s="27">
        <f>G70</f>
        <v>720</v>
      </c>
      <c r="H69" s="27">
        <f t="shared" ref="H69:I69" si="38">H70</f>
        <v>320</v>
      </c>
      <c r="I69" s="27">
        <f t="shared" si="38"/>
        <v>520</v>
      </c>
      <c r="J69" s="2"/>
    </row>
    <row r="70" spans="1:10" ht="45" outlineLevel="4" x14ac:dyDescent="0.25">
      <c r="A70" s="24">
        <v>60</v>
      </c>
      <c r="B70" s="25" t="s">
        <v>77</v>
      </c>
      <c r="C70" s="26" t="s">
        <v>1</v>
      </c>
      <c r="D70" s="26" t="s">
        <v>74</v>
      </c>
      <c r="E70" s="26" t="s">
        <v>78</v>
      </c>
      <c r="F70" s="26"/>
      <c r="G70" s="27">
        <f>G71+G73+G75</f>
        <v>720</v>
      </c>
      <c r="H70" s="27">
        <f t="shared" ref="H70:I70" si="39">H71+H73+H75</f>
        <v>320</v>
      </c>
      <c r="I70" s="27">
        <f t="shared" si="39"/>
        <v>520</v>
      </c>
      <c r="J70" s="2"/>
    </row>
    <row r="71" spans="1:10" ht="45" outlineLevel="5" x14ac:dyDescent="0.25">
      <c r="A71" s="24">
        <v>61</v>
      </c>
      <c r="B71" s="25" t="s">
        <v>79</v>
      </c>
      <c r="C71" s="26" t="s">
        <v>1</v>
      </c>
      <c r="D71" s="26" t="s">
        <v>74</v>
      </c>
      <c r="E71" s="26" t="s">
        <v>80</v>
      </c>
      <c r="F71" s="26"/>
      <c r="G71" s="27">
        <f>G72</f>
        <v>100</v>
      </c>
      <c r="H71" s="27">
        <f t="shared" ref="H71:I71" si="40">H72</f>
        <v>100</v>
      </c>
      <c r="I71" s="27">
        <f t="shared" si="40"/>
        <v>100</v>
      </c>
      <c r="J71" s="2"/>
    </row>
    <row r="72" spans="1:10" ht="45" outlineLevel="6" x14ac:dyDescent="0.25">
      <c r="A72" s="24">
        <v>62</v>
      </c>
      <c r="B72" s="25" t="s">
        <v>20</v>
      </c>
      <c r="C72" s="26" t="s">
        <v>1</v>
      </c>
      <c r="D72" s="26" t="s">
        <v>74</v>
      </c>
      <c r="E72" s="26" t="s">
        <v>80</v>
      </c>
      <c r="F72" s="26" t="s">
        <v>21</v>
      </c>
      <c r="G72" s="27">
        <v>100</v>
      </c>
      <c r="H72" s="27">
        <v>100</v>
      </c>
      <c r="I72" s="27">
        <v>100</v>
      </c>
      <c r="J72" s="2"/>
    </row>
    <row r="73" spans="1:10" ht="45" outlineLevel="5" x14ac:dyDescent="0.25">
      <c r="A73" s="24">
        <v>63</v>
      </c>
      <c r="B73" s="25" t="s">
        <v>81</v>
      </c>
      <c r="C73" s="26" t="s">
        <v>1</v>
      </c>
      <c r="D73" s="26" t="s">
        <v>74</v>
      </c>
      <c r="E73" s="26" t="s">
        <v>82</v>
      </c>
      <c r="F73" s="26"/>
      <c r="G73" s="27">
        <f>G74</f>
        <v>20</v>
      </c>
      <c r="H73" s="27">
        <f t="shared" ref="H73:I73" si="41">H74</f>
        <v>20</v>
      </c>
      <c r="I73" s="27">
        <f t="shared" si="41"/>
        <v>20</v>
      </c>
      <c r="J73" s="2"/>
    </row>
    <row r="74" spans="1:10" ht="45" outlineLevel="6" x14ac:dyDescent="0.25">
      <c r="A74" s="28">
        <v>64</v>
      </c>
      <c r="B74" s="25" t="s">
        <v>20</v>
      </c>
      <c r="C74" s="26" t="s">
        <v>1</v>
      </c>
      <c r="D74" s="26" t="s">
        <v>74</v>
      </c>
      <c r="E74" s="26" t="s">
        <v>82</v>
      </c>
      <c r="F74" s="26" t="s">
        <v>21</v>
      </c>
      <c r="G74" s="27">
        <v>20</v>
      </c>
      <c r="H74" s="27">
        <v>20</v>
      </c>
      <c r="I74" s="27">
        <v>20</v>
      </c>
      <c r="J74" s="2"/>
    </row>
    <row r="75" spans="1:10" ht="45" outlineLevel="5" x14ac:dyDescent="0.25">
      <c r="A75" s="28">
        <v>65</v>
      </c>
      <c r="B75" s="25" t="s">
        <v>83</v>
      </c>
      <c r="C75" s="26" t="s">
        <v>1</v>
      </c>
      <c r="D75" s="26" t="s">
        <v>74</v>
      </c>
      <c r="E75" s="26" t="s">
        <v>84</v>
      </c>
      <c r="F75" s="26"/>
      <c r="G75" s="27">
        <f>G76</f>
        <v>600</v>
      </c>
      <c r="H75" s="27">
        <f t="shared" ref="H75:I75" si="42">H76</f>
        <v>200</v>
      </c>
      <c r="I75" s="27">
        <f t="shared" si="42"/>
        <v>400</v>
      </c>
      <c r="J75" s="2"/>
    </row>
    <row r="76" spans="1:10" ht="45" outlineLevel="6" x14ac:dyDescent="0.25">
      <c r="A76" s="24">
        <v>66</v>
      </c>
      <c r="B76" s="25" t="s">
        <v>20</v>
      </c>
      <c r="C76" s="26" t="s">
        <v>1</v>
      </c>
      <c r="D76" s="26" t="s">
        <v>74</v>
      </c>
      <c r="E76" s="26" t="s">
        <v>84</v>
      </c>
      <c r="F76" s="26" t="s">
        <v>21</v>
      </c>
      <c r="G76" s="27">
        <v>600</v>
      </c>
      <c r="H76" s="27">
        <v>200</v>
      </c>
      <c r="I76" s="27">
        <v>400</v>
      </c>
      <c r="J76" s="2"/>
    </row>
    <row r="77" spans="1:10" s="6" customFormat="1" ht="60" outlineLevel="2" x14ac:dyDescent="0.25">
      <c r="A77" s="20">
        <v>67</v>
      </c>
      <c r="B77" s="21" t="s">
        <v>85</v>
      </c>
      <c r="C77" s="22" t="s">
        <v>1</v>
      </c>
      <c r="D77" s="22" t="s">
        <v>86</v>
      </c>
      <c r="E77" s="22"/>
      <c r="F77" s="22"/>
      <c r="G77" s="23">
        <f>G78</f>
        <v>24285.739999999998</v>
      </c>
      <c r="H77" s="23">
        <f t="shared" ref="H77:I77" si="43">H78</f>
        <v>19658.14</v>
      </c>
      <c r="I77" s="23">
        <f t="shared" si="43"/>
        <v>20087.900000000001</v>
      </c>
      <c r="J77" s="5"/>
    </row>
    <row r="78" spans="1:10" ht="60" outlineLevel="3" x14ac:dyDescent="0.25">
      <c r="A78" s="24">
        <v>68</v>
      </c>
      <c r="B78" s="25" t="s">
        <v>75</v>
      </c>
      <c r="C78" s="26" t="s">
        <v>1</v>
      </c>
      <c r="D78" s="26" t="s">
        <v>86</v>
      </c>
      <c r="E78" s="26" t="s">
        <v>76</v>
      </c>
      <c r="F78" s="26"/>
      <c r="G78" s="27">
        <f>G79+G86</f>
        <v>24285.739999999998</v>
      </c>
      <c r="H78" s="27">
        <f t="shared" ref="H78:I78" si="44">H79+H86</f>
        <v>19658.14</v>
      </c>
      <c r="I78" s="27">
        <f t="shared" si="44"/>
        <v>20087.900000000001</v>
      </c>
      <c r="J78" s="2"/>
    </row>
    <row r="79" spans="1:10" ht="45" outlineLevel="4" x14ac:dyDescent="0.25">
      <c r="A79" s="24">
        <v>69</v>
      </c>
      <c r="B79" s="25" t="s">
        <v>77</v>
      </c>
      <c r="C79" s="26" t="s">
        <v>1</v>
      </c>
      <c r="D79" s="26" t="s">
        <v>86</v>
      </c>
      <c r="E79" s="26" t="s">
        <v>78</v>
      </c>
      <c r="F79" s="26"/>
      <c r="G79" s="27">
        <f>G80+G84</f>
        <v>11745.84</v>
      </c>
      <c r="H79" s="27">
        <f t="shared" ref="H79:I79" si="45">H80+H84</f>
        <v>12025.24</v>
      </c>
      <c r="I79" s="27">
        <f t="shared" si="45"/>
        <v>12455</v>
      </c>
      <c r="J79" s="2"/>
    </row>
    <row r="80" spans="1:10" ht="45" outlineLevel="5" x14ac:dyDescent="0.25">
      <c r="A80" s="24">
        <v>70</v>
      </c>
      <c r="B80" s="25" t="s">
        <v>87</v>
      </c>
      <c r="C80" s="26" t="s">
        <v>1</v>
      </c>
      <c r="D80" s="26" t="s">
        <v>86</v>
      </c>
      <c r="E80" s="26" t="s">
        <v>88</v>
      </c>
      <c r="F80" s="26"/>
      <c r="G80" s="27">
        <f>G81+G82+G83</f>
        <v>10780.92</v>
      </c>
      <c r="H80" s="27">
        <f t="shared" ref="H80:I80" si="46">H81+H82+H83</f>
        <v>11060.32</v>
      </c>
      <c r="I80" s="27">
        <f t="shared" si="46"/>
        <v>11490.08</v>
      </c>
      <c r="J80" s="2"/>
    </row>
    <row r="81" spans="1:10" ht="30" outlineLevel="6" x14ac:dyDescent="0.25">
      <c r="A81" s="24">
        <v>71</v>
      </c>
      <c r="B81" s="25" t="s">
        <v>89</v>
      </c>
      <c r="C81" s="26" t="s">
        <v>1</v>
      </c>
      <c r="D81" s="26" t="s">
        <v>86</v>
      </c>
      <c r="E81" s="26" t="s">
        <v>88</v>
      </c>
      <c r="F81" s="26" t="s">
        <v>90</v>
      </c>
      <c r="G81" s="27">
        <v>10151.950000000001</v>
      </c>
      <c r="H81" s="27">
        <v>10415.25</v>
      </c>
      <c r="I81" s="27">
        <v>10831.19</v>
      </c>
      <c r="J81" s="2"/>
    </row>
    <row r="82" spans="1:10" ht="45" outlineLevel="6" x14ac:dyDescent="0.25">
      <c r="A82" s="28">
        <v>72</v>
      </c>
      <c r="B82" s="25" t="s">
        <v>20</v>
      </c>
      <c r="C82" s="26" t="s">
        <v>1</v>
      </c>
      <c r="D82" s="26" t="s">
        <v>86</v>
      </c>
      <c r="E82" s="26" t="s">
        <v>88</v>
      </c>
      <c r="F82" s="26" t="s">
        <v>21</v>
      </c>
      <c r="G82" s="27">
        <v>627.47</v>
      </c>
      <c r="H82" s="27">
        <v>643.57000000000005</v>
      </c>
      <c r="I82" s="27">
        <v>657.39</v>
      </c>
      <c r="J82" s="2"/>
    </row>
    <row r="83" spans="1:10" ht="30" outlineLevel="6" x14ac:dyDescent="0.25">
      <c r="A83" s="28">
        <v>73</v>
      </c>
      <c r="B83" s="25" t="s">
        <v>24</v>
      </c>
      <c r="C83" s="26" t="s">
        <v>1</v>
      </c>
      <c r="D83" s="26" t="s">
        <v>86</v>
      </c>
      <c r="E83" s="26" t="s">
        <v>88</v>
      </c>
      <c r="F83" s="26" t="s">
        <v>25</v>
      </c>
      <c r="G83" s="27">
        <v>1.5</v>
      </c>
      <c r="H83" s="27">
        <v>1.5</v>
      </c>
      <c r="I83" s="27">
        <v>1.5</v>
      </c>
      <c r="J83" s="2"/>
    </row>
    <row r="84" spans="1:10" ht="45" outlineLevel="5" x14ac:dyDescent="0.25">
      <c r="A84" s="24">
        <v>74</v>
      </c>
      <c r="B84" s="25" t="s">
        <v>91</v>
      </c>
      <c r="C84" s="26" t="s">
        <v>1</v>
      </c>
      <c r="D84" s="26" t="s">
        <v>86</v>
      </c>
      <c r="E84" s="26" t="s">
        <v>92</v>
      </c>
      <c r="F84" s="26"/>
      <c r="G84" s="27">
        <f>G85</f>
        <v>964.92</v>
      </c>
      <c r="H84" s="27">
        <f t="shared" ref="H84:I84" si="47">H85</f>
        <v>964.92</v>
      </c>
      <c r="I84" s="27">
        <f t="shared" si="47"/>
        <v>964.92</v>
      </c>
      <c r="J84" s="2"/>
    </row>
    <row r="85" spans="1:10" ht="45" outlineLevel="6" x14ac:dyDescent="0.25">
      <c r="A85" s="24">
        <v>75</v>
      </c>
      <c r="B85" s="25" t="s">
        <v>20</v>
      </c>
      <c r="C85" s="26" t="s">
        <v>1</v>
      </c>
      <c r="D85" s="26" t="s">
        <v>86</v>
      </c>
      <c r="E85" s="26" t="s">
        <v>92</v>
      </c>
      <c r="F85" s="26" t="s">
        <v>21</v>
      </c>
      <c r="G85" s="27">
        <v>964.92</v>
      </c>
      <c r="H85" s="27">
        <v>964.92</v>
      </c>
      <c r="I85" s="27">
        <v>964.92</v>
      </c>
      <c r="J85" s="2"/>
    </row>
    <row r="86" spans="1:10" ht="30" outlineLevel="4" x14ac:dyDescent="0.25">
      <c r="A86" s="24">
        <v>76</v>
      </c>
      <c r="B86" s="25" t="s">
        <v>93</v>
      </c>
      <c r="C86" s="26" t="s">
        <v>1</v>
      </c>
      <c r="D86" s="26" t="s">
        <v>86</v>
      </c>
      <c r="E86" s="26" t="s">
        <v>94</v>
      </c>
      <c r="F86" s="26"/>
      <c r="G86" s="27">
        <f>G87+G89+G93+G95+G97+G99</f>
        <v>12539.9</v>
      </c>
      <c r="H86" s="27">
        <f t="shared" ref="H86:I86" si="48">H87+H89+H93+H95+H97+H99</f>
        <v>7632.9</v>
      </c>
      <c r="I86" s="27">
        <f t="shared" si="48"/>
        <v>7632.9</v>
      </c>
      <c r="J86" s="2"/>
    </row>
    <row r="87" spans="1:10" ht="45" outlineLevel="5" x14ac:dyDescent="0.25">
      <c r="A87" s="24">
        <v>77</v>
      </c>
      <c r="B87" s="25" t="s">
        <v>95</v>
      </c>
      <c r="C87" s="26" t="s">
        <v>1</v>
      </c>
      <c r="D87" s="26" t="s">
        <v>86</v>
      </c>
      <c r="E87" s="26" t="s">
        <v>96</v>
      </c>
      <c r="F87" s="26"/>
      <c r="G87" s="27">
        <f>G88</f>
        <v>14.5</v>
      </c>
      <c r="H87" s="27">
        <f t="shared" ref="H87:I87" si="49">H88</f>
        <v>14.5</v>
      </c>
      <c r="I87" s="27">
        <f t="shared" si="49"/>
        <v>14.5</v>
      </c>
      <c r="J87" s="2"/>
    </row>
    <row r="88" spans="1:10" ht="45" outlineLevel="6" x14ac:dyDescent="0.25">
      <c r="A88" s="24">
        <v>78</v>
      </c>
      <c r="B88" s="25" t="s">
        <v>20</v>
      </c>
      <c r="C88" s="26" t="s">
        <v>1</v>
      </c>
      <c r="D88" s="26" t="s">
        <v>86</v>
      </c>
      <c r="E88" s="26" t="s">
        <v>96</v>
      </c>
      <c r="F88" s="26" t="s">
        <v>21</v>
      </c>
      <c r="G88" s="27">
        <v>14.5</v>
      </c>
      <c r="H88" s="27">
        <v>14.5</v>
      </c>
      <c r="I88" s="27">
        <v>14.5</v>
      </c>
      <c r="J88" s="2"/>
    </row>
    <row r="89" spans="1:10" ht="30" outlineLevel="5" x14ac:dyDescent="0.25">
      <c r="A89" s="24">
        <v>79</v>
      </c>
      <c r="B89" s="25" t="s">
        <v>97</v>
      </c>
      <c r="C89" s="26" t="s">
        <v>1</v>
      </c>
      <c r="D89" s="26" t="s">
        <v>86</v>
      </c>
      <c r="E89" s="26" t="s">
        <v>98</v>
      </c>
      <c r="F89" s="26"/>
      <c r="G89" s="27">
        <f>G90+G91+G92</f>
        <v>6107</v>
      </c>
      <c r="H89" s="27">
        <f t="shared" ref="H89:I89" si="50">H90+H91+H92</f>
        <v>1200</v>
      </c>
      <c r="I89" s="27">
        <f t="shared" si="50"/>
        <v>1200</v>
      </c>
      <c r="J89" s="2"/>
    </row>
    <row r="90" spans="1:10" ht="45" outlineLevel="6" x14ac:dyDescent="0.25">
      <c r="A90" s="28">
        <v>80</v>
      </c>
      <c r="B90" s="25" t="s">
        <v>20</v>
      </c>
      <c r="C90" s="26" t="s">
        <v>1</v>
      </c>
      <c r="D90" s="26" t="s">
        <v>86</v>
      </c>
      <c r="E90" s="26" t="s">
        <v>98</v>
      </c>
      <c r="F90" s="26" t="s">
        <v>21</v>
      </c>
      <c r="G90" s="27">
        <v>1200</v>
      </c>
      <c r="H90" s="27">
        <v>1200</v>
      </c>
      <c r="I90" s="27">
        <v>1200</v>
      </c>
      <c r="J90" s="2"/>
    </row>
    <row r="91" spans="1:10" outlineLevel="6" x14ac:dyDescent="0.25">
      <c r="A91" s="28">
        <v>81</v>
      </c>
      <c r="B91" s="25" t="s">
        <v>58</v>
      </c>
      <c r="C91" s="26" t="s">
        <v>1</v>
      </c>
      <c r="D91" s="26" t="s">
        <v>86</v>
      </c>
      <c r="E91" s="26" t="s">
        <v>98</v>
      </c>
      <c r="F91" s="26" t="s">
        <v>59</v>
      </c>
      <c r="G91" s="27">
        <v>4857</v>
      </c>
      <c r="H91" s="27">
        <v>0</v>
      </c>
      <c r="I91" s="27">
        <v>0</v>
      </c>
      <c r="J91" s="2"/>
    </row>
    <row r="92" spans="1:10" outlineLevel="6" x14ac:dyDescent="0.25">
      <c r="A92" s="24">
        <v>82</v>
      </c>
      <c r="B92" s="25" t="s">
        <v>99</v>
      </c>
      <c r="C92" s="26" t="s">
        <v>1</v>
      </c>
      <c r="D92" s="26" t="s">
        <v>86</v>
      </c>
      <c r="E92" s="26" t="s">
        <v>98</v>
      </c>
      <c r="F92" s="26" t="s">
        <v>100</v>
      </c>
      <c r="G92" s="27">
        <v>50</v>
      </c>
      <c r="H92" s="27">
        <v>0</v>
      </c>
      <c r="I92" s="27">
        <v>0</v>
      </c>
      <c r="J92" s="2"/>
    </row>
    <row r="93" spans="1:10" ht="45" outlineLevel="5" x14ac:dyDescent="0.25">
      <c r="A93" s="24">
        <v>83</v>
      </c>
      <c r="B93" s="25" t="s">
        <v>101</v>
      </c>
      <c r="C93" s="26" t="s">
        <v>1</v>
      </c>
      <c r="D93" s="26" t="s">
        <v>86</v>
      </c>
      <c r="E93" s="26" t="s">
        <v>102</v>
      </c>
      <c r="F93" s="26"/>
      <c r="G93" s="27">
        <f>G94</f>
        <v>608.4</v>
      </c>
      <c r="H93" s="27">
        <f t="shared" ref="H93:I93" si="51">H94</f>
        <v>608.4</v>
      </c>
      <c r="I93" s="27">
        <f t="shared" si="51"/>
        <v>608.4</v>
      </c>
      <c r="J93" s="2"/>
    </row>
    <row r="94" spans="1:10" ht="75" outlineLevel="6" x14ac:dyDescent="0.25">
      <c r="A94" s="24">
        <v>84</v>
      </c>
      <c r="B94" s="25" t="s">
        <v>103</v>
      </c>
      <c r="C94" s="26" t="s">
        <v>1</v>
      </c>
      <c r="D94" s="26" t="s">
        <v>86</v>
      </c>
      <c r="E94" s="26" t="s">
        <v>102</v>
      </c>
      <c r="F94" s="26" t="s">
        <v>104</v>
      </c>
      <c r="G94" s="27">
        <v>608.4</v>
      </c>
      <c r="H94" s="27">
        <v>608.4</v>
      </c>
      <c r="I94" s="27">
        <v>608.4</v>
      </c>
      <c r="J94" s="2"/>
    </row>
    <row r="95" spans="1:10" ht="30" outlineLevel="5" x14ac:dyDescent="0.25">
      <c r="A95" s="24">
        <v>85</v>
      </c>
      <c r="B95" s="25" t="s">
        <v>105</v>
      </c>
      <c r="C95" s="26" t="s">
        <v>1</v>
      </c>
      <c r="D95" s="26" t="s">
        <v>86</v>
      </c>
      <c r="E95" s="26" t="s">
        <v>106</v>
      </c>
      <c r="F95" s="26"/>
      <c r="G95" s="27">
        <f>G96</f>
        <v>120</v>
      </c>
      <c r="H95" s="27">
        <f t="shared" ref="H95:I95" si="52">H96</f>
        <v>120</v>
      </c>
      <c r="I95" s="27">
        <f t="shared" si="52"/>
        <v>120</v>
      </c>
      <c r="J95" s="2"/>
    </row>
    <row r="96" spans="1:10" ht="45" outlineLevel="6" x14ac:dyDescent="0.25">
      <c r="A96" s="24">
        <v>86</v>
      </c>
      <c r="B96" s="25" t="s">
        <v>20</v>
      </c>
      <c r="C96" s="26" t="s">
        <v>1</v>
      </c>
      <c r="D96" s="26" t="s">
        <v>86</v>
      </c>
      <c r="E96" s="26" t="s">
        <v>106</v>
      </c>
      <c r="F96" s="26" t="s">
        <v>21</v>
      </c>
      <c r="G96" s="27">
        <v>120</v>
      </c>
      <c r="H96" s="27">
        <v>120</v>
      </c>
      <c r="I96" s="27">
        <v>120</v>
      </c>
      <c r="J96" s="2"/>
    </row>
    <row r="97" spans="1:10" ht="30" outlineLevel="5" x14ac:dyDescent="0.25">
      <c r="A97" s="24">
        <v>87</v>
      </c>
      <c r="B97" s="25" t="s">
        <v>107</v>
      </c>
      <c r="C97" s="26" t="s">
        <v>1</v>
      </c>
      <c r="D97" s="26" t="s">
        <v>86</v>
      </c>
      <c r="E97" s="26" t="s">
        <v>108</v>
      </c>
      <c r="F97" s="26"/>
      <c r="G97" s="27">
        <f>G98</f>
        <v>5660</v>
      </c>
      <c r="H97" s="27">
        <f t="shared" ref="H97:I97" si="53">H98</f>
        <v>5660</v>
      </c>
      <c r="I97" s="27">
        <f t="shared" si="53"/>
        <v>5660</v>
      </c>
      <c r="J97" s="2"/>
    </row>
    <row r="98" spans="1:10" ht="45" outlineLevel="6" x14ac:dyDescent="0.25">
      <c r="A98" s="28">
        <v>88</v>
      </c>
      <c r="B98" s="25" t="s">
        <v>20</v>
      </c>
      <c r="C98" s="26" t="s">
        <v>1</v>
      </c>
      <c r="D98" s="26" t="s">
        <v>86</v>
      </c>
      <c r="E98" s="26" t="s">
        <v>108</v>
      </c>
      <c r="F98" s="26" t="s">
        <v>21</v>
      </c>
      <c r="G98" s="27">
        <v>5660</v>
      </c>
      <c r="H98" s="27">
        <v>5660</v>
      </c>
      <c r="I98" s="27">
        <v>5660</v>
      </c>
      <c r="J98" s="2"/>
    </row>
    <row r="99" spans="1:10" ht="75" outlineLevel="5" x14ac:dyDescent="0.25">
      <c r="A99" s="28">
        <v>89</v>
      </c>
      <c r="B99" s="25" t="s">
        <v>109</v>
      </c>
      <c r="C99" s="26" t="s">
        <v>1</v>
      </c>
      <c r="D99" s="26" t="s">
        <v>86</v>
      </c>
      <c r="E99" s="26" t="s">
        <v>110</v>
      </c>
      <c r="F99" s="26"/>
      <c r="G99" s="27">
        <f>G100</f>
        <v>30</v>
      </c>
      <c r="H99" s="27">
        <f t="shared" ref="H99:I99" si="54">H100</f>
        <v>30</v>
      </c>
      <c r="I99" s="27">
        <f t="shared" si="54"/>
        <v>30</v>
      </c>
      <c r="J99" s="2"/>
    </row>
    <row r="100" spans="1:10" ht="45" outlineLevel="6" x14ac:dyDescent="0.25">
      <c r="A100" s="24">
        <v>90</v>
      </c>
      <c r="B100" s="25" t="s">
        <v>20</v>
      </c>
      <c r="C100" s="26" t="s">
        <v>1</v>
      </c>
      <c r="D100" s="26" t="s">
        <v>86</v>
      </c>
      <c r="E100" s="26" t="s">
        <v>110</v>
      </c>
      <c r="F100" s="26" t="s">
        <v>21</v>
      </c>
      <c r="G100" s="27">
        <v>30</v>
      </c>
      <c r="H100" s="27">
        <v>30</v>
      </c>
      <c r="I100" s="27">
        <v>30</v>
      </c>
      <c r="J100" s="2"/>
    </row>
    <row r="101" spans="1:10" s="6" customFormat="1" ht="45" outlineLevel="2" x14ac:dyDescent="0.25">
      <c r="A101" s="20">
        <v>91</v>
      </c>
      <c r="B101" s="21" t="s">
        <v>111</v>
      </c>
      <c r="C101" s="22" t="s">
        <v>1</v>
      </c>
      <c r="D101" s="22" t="s">
        <v>112</v>
      </c>
      <c r="E101" s="22"/>
      <c r="F101" s="22"/>
      <c r="G101" s="23">
        <f>G102+G112+G117</f>
        <v>2538.1999999999998</v>
      </c>
      <c r="H101" s="23">
        <f t="shared" ref="H101:I101" si="55">H102+H112+H117</f>
        <v>2812.2</v>
      </c>
      <c r="I101" s="23">
        <f t="shared" si="55"/>
        <v>2824.4799999999996</v>
      </c>
      <c r="J101" s="5"/>
    </row>
    <row r="102" spans="1:10" ht="45" outlineLevel="3" x14ac:dyDescent="0.25">
      <c r="A102" s="24">
        <v>92</v>
      </c>
      <c r="B102" s="25" t="s">
        <v>113</v>
      </c>
      <c r="C102" s="26" t="s">
        <v>1</v>
      </c>
      <c r="D102" s="26" t="s">
        <v>112</v>
      </c>
      <c r="E102" s="26" t="s">
        <v>114</v>
      </c>
      <c r="F102" s="26"/>
      <c r="G102" s="27">
        <f>G103</f>
        <v>2129</v>
      </c>
      <c r="H102" s="27">
        <f t="shared" ref="H102:I102" si="56">H103</f>
        <v>2403</v>
      </c>
      <c r="I102" s="27">
        <f t="shared" si="56"/>
        <v>2415.2799999999997</v>
      </c>
      <c r="J102" s="2"/>
    </row>
    <row r="103" spans="1:10" ht="45" outlineLevel="4" x14ac:dyDescent="0.25">
      <c r="A103" s="24">
        <v>93</v>
      </c>
      <c r="B103" s="25" t="s">
        <v>115</v>
      </c>
      <c r="C103" s="26" t="s">
        <v>1</v>
      </c>
      <c r="D103" s="26" t="s">
        <v>112</v>
      </c>
      <c r="E103" s="26" t="s">
        <v>116</v>
      </c>
      <c r="F103" s="26"/>
      <c r="G103" s="27">
        <f>G104+G106+G108+G110</f>
        <v>2129</v>
      </c>
      <c r="H103" s="27">
        <f t="shared" ref="H103:I103" si="57">H104+H106+H108+H110</f>
        <v>2403</v>
      </c>
      <c r="I103" s="27">
        <f t="shared" si="57"/>
        <v>2415.2799999999997</v>
      </c>
      <c r="J103" s="2"/>
    </row>
    <row r="104" spans="1:10" ht="45" outlineLevel="5" x14ac:dyDescent="0.25">
      <c r="A104" s="24">
        <v>94</v>
      </c>
      <c r="B104" s="25" t="s">
        <v>117</v>
      </c>
      <c r="C104" s="26" t="s">
        <v>1</v>
      </c>
      <c r="D104" s="26" t="s">
        <v>112</v>
      </c>
      <c r="E104" s="26" t="s">
        <v>118</v>
      </c>
      <c r="F104" s="26"/>
      <c r="G104" s="27">
        <f>G105</f>
        <v>5</v>
      </c>
      <c r="H104" s="27">
        <f t="shared" ref="H104:I104" si="58">H105</f>
        <v>5</v>
      </c>
      <c r="I104" s="27">
        <f t="shared" si="58"/>
        <v>5</v>
      </c>
      <c r="J104" s="2"/>
    </row>
    <row r="105" spans="1:10" outlineLevel="6" x14ac:dyDescent="0.25">
      <c r="A105" s="24">
        <v>95</v>
      </c>
      <c r="B105" s="25" t="s">
        <v>119</v>
      </c>
      <c r="C105" s="26" t="s">
        <v>1</v>
      </c>
      <c r="D105" s="26" t="s">
        <v>112</v>
      </c>
      <c r="E105" s="26" t="s">
        <v>118</v>
      </c>
      <c r="F105" s="26" t="s">
        <v>120</v>
      </c>
      <c r="G105" s="27">
        <v>5</v>
      </c>
      <c r="H105" s="27">
        <v>5</v>
      </c>
      <c r="I105" s="27">
        <v>5</v>
      </c>
      <c r="J105" s="2"/>
    </row>
    <row r="106" spans="1:10" ht="135" outlineLevel="5" x14ac:dyDescent="0.25">
      <c r="A106" s="28">
        <v>96</v>
      </c>
      <c r="B106" s="25" t="s">
        <v>121</v>
      </c>
      <c r="C106" s="26" t="s">
        <v>1</v>
      </c>
      <c r="D106" s="26" t="s">
        <v>112</v>
      </c>
      <c r="E106" s="26" t="s">
        <v>122</v>
      </c>
      <c r="F106" s="26"/>
      <c r="G106" s="27">
        <f>G107</f>
        <v>1247</v>
      </c>
      <c r="H106" s="27">
        <f t="shared" ref="H106:I106" si="59">H107</f>
        <v>1136</v>
      </c>
      <c r="I106" s="27">
        <f t="shared" si="59"/>
        <v>1143.28</v>
      </c>
      <c r="J106" s="2"/>
    </row>
    <row r="107" spans="1:10" ht="45" outlineLevel="6" x14ac:dyDescent="0.25">
      <c r="A107" s="28">
        <v>97</v>
      </c>
      <c r="B107" s="25" t="s">
        <v>20</v>
      </c>
      <c r="C107" s="26" t="s">
        <v>1</v>
      </c>
      <c r="D107" s="26" t="s">
        <v>112</v>
      </c>
      <c r="E107" s="26" t="s">
        <v>122</v>
      </c>
      <c r="F107" s="26" t="s">
        <v>21</v>
      </c>
      <c r="G107" s="27">
        <v>1247</v>
      </c>
      <c r="H107" s="27">
        <v>1136</v>
      </c>
      <c r="I107" s="27">
        <v>1143.28</v>
      </c>
      <c r="J107" s="2"/>
    </row>
    <row r="108" spans="1:10" ht="75" outlineLevel="5" x14ac:dyDescent="0.25">
      <c r="A108" s="24">
        <v>98</v>
      </c>
      <c r="B108" s="25" t="s">
        <v>123</v>
      </c>
      <c r="C108" s="26" t="s">
        <v>1</v>
      </c>
      <c r="D108" s="26" t="s">
        <v>112</v>
      </c>
      <c r="E108" s="26" t="s">
        <v>124</v>
      </c>
      <c r="F108" s="26"/>
      <c r="G108" s="27">
        <f>G109</f>
        <v>877</v>
      </c>
      <c r="H108" s="27">
        <f t="shared" ref="H108:I108" si="60">H109</f>
        <v>877</v>
      </c>
      <c r="I108" s="27">
        <f t="shared" si="60"/>
        <v>877</v>
      </c>
      <c r="J108" s="2"/>
    </row>
    <row r="109" spans="1:10" ht="75" outlineLevel="6" x14ac:dyDescent="0.25">
      <c r="A109" s="24">
        <v>99</v>
      </c>
      <c r="B109" s="25" t="s">
        <v>103</v>
      </c>
      <c r="C109" s="26" t="s">
        <v>1</v>
      </c>
      <c r="D109" s="26" t="s">
        <v>112</v>
      </c>
      <c r="E109" s="26" t="s">
        <v>124</v>
      </c>
      <c r="F109" s="26" t="s">
        <v>104</v>
      </c>
      <c r="G109" s="27">
        <v>877</v>
      </c>
      <c r="H109" s="27">
        <v>877</v>
      </c>
      <c r="I109" s="27">
        <v>877</v>
      </c>
      <c r="J109" s="2"/>
    </row>
    <row r="110" spans="1:10" ht="45" outlineLevel="5" x14ac:dyDescent="0.25">
      <c r="A110" s="24">
        <v>100</v>
      </c>
      <c r="B110" s="25" t="s">
        <v>125</v>
      </c>
      <c r="C110" s="26" t="s">
        <v>1</v>
      </c>
      <c r="D110" s="26" t="s">
        <v>112</v>
      </c>
      <c r="E110" s="26" t="s">
        <v>126</v>
      </c>
      <c r="F110" s="26"/>
      <c r="G110" s="27">
        <f>G111</f>
        <v>0</v>
      </c>
      <c r="H110" s="27">
        <f t="shared" ref="H110:I110" si="61">H111</f>
        <v>385</v>
      </c>
      <c r="I110" s="27">
        <f t="shared" si="61"/>
        <v>390</v>
      </c>
      <c r="J110" s="2"/>
    </row>
    <row r="111" spans="1:10" ht="45" outlineLevel="6" x14ac:dyDescent="0.25">
      <c r="A111" s="24">
        <v>101</v>
      </c>
      <c r="B111" s="25" t="s">
        <v>20</v>
      </c>
      <c r="C111" s="26" t="s">
        <v>1</v>
      </c>
      <c r="D111" s="26" t="s">
        <v>112</v>
      </c>
      <c r="E111" s="26" t="s">
        <v>126</v>
      </c>
      <c r="F111" s="26" t="s">
        <v>21</v>
      </c>
      <c r="G111" s="27">
        <v>0</v>
      </c>
      <c r="H111" s="27">
        <v>385</v>
      </c>
      <c r="I111" s="27">
        <v>390</v>
      </c>
      <c r="J111" s="2"/>
    </row>
    <row r="112" spans="1:10" ht="75" outlineLevel="3" x14ac:dyDescent="0.25">
      <c r="A112" s="24">
        <v>102</v>
      </c>
      <c r="B112" s="25" t="s">
        <v>127</v>
      </c>
      <c r="C112" s="26" t="s">
        <v>1</v>
      </c>
      <c r="D112" s="26" t="s">
        <v>112</v>
      </c>
      <c r="E112" s="26" t="s">
        <v>128</v>
      </c>
      <c r="F112" s="26"/>
      <c r="G112" s="27">
        <f>G113+G115</f>
        <v>109.19999999999999</v>
      </c>
      <c r="H112" s="27">
        <f t="shared" ref="H112:I112" si="62">H113+H115</f>
        <v>109.19999999999999</v>
      </c>
      <c r="I112" s="27">
        <f t="shared" si="62"/>
        <v>109.19999999999999</v>
      </c>
      <c r="J112" s="2"/>
    </row>
    <row r="113" spans="1:10" ht="45" outlineLevel="5" x14ac:dyDescent="0.25">
      <c r="A113" s="24">
        <v>103</v>
      </c>
      <c r="B113" s="25" t="s">
        <v>129</v>
      </c>
      <c r="C113" s="26" t="s">
        <v>1</v>
      </c>
      <c r="D113" s="26" t="s">
        <v>112</v>
      </c>
      <c r="E113" s="26" t="s">
        <v>130</v>
      </c>
      <c r="F113" s="26"/>
      <c r="G113" s="27">
        <f>G114</f>
        <v>41.6</v>
      </c>
      <c r="H113" s="27">
        <f t="shared" ref="H113:I113" si="63">H114</f>
        <v>41.6</v>
      </c>
      <c r="I113" s="27">
        <f t="shared" si="63"/>
        <v>41.6</v>
      </c>
      <c r="J113" s="2"/>
    </row>
    <row r="114" spans="1:10" ht="45" outlineLevel="6" x14ac:dyDescent="0.25">
      <c r="A114" s="28">
        <v>104</v>
      </c>
      <c r="B114" s="25" t="s">
        <v>20</v>
      </c>
      <c r="C114" s="26" t="s">
        <v>1</v>
      </c>
      <c r="D114" s="26" t="s">
        <v>112</v>
      </c>
      <c r="E114" s="26" t="s">
        <v>130</v>
      </c>
      <c r="F114" s="26" t="s">
        <v>21</v>
      </c>
      <c r="G114" s="27">
        <v>41.6</v>
      </c>
      <c r="H114" s="27">
        <v>41.6</v>
      </c>
      <c r="I114" s="27">
        <v>41.6</v>
      </c>
      <c r="J114" s="2"/>
    </row>
    <row r="115" spans="1:10" ht="45" outlineLevel="5" x14ac:dyDescent="0.25">
      <c r="A115" s="28">
        <v>105</v>
      </c>
      <c r="B115" s="25" t="s">
        <v>131</v>
      </c>
      <c r="C115" s="26" t="s">
        <v>1</v>
      </c>
      <c r="D115" s="26" t="s">
        <v>112</v>
      </c>
      <c r="E115" s="26" t="s">
        <v>132</v>
      </c>
      <c r="F115" s="26"/>
      <c r="G115" s="27">
        <f>G116</f>
        <v>67.599999999999994</v>
      </c>
      <c r="H115" s="27">
        <f t="shared" ref="H115:I115" si="64">H116</f>
        <v>67.599999999999994</v>
      </c>
      <c r="I115" s="27">
        <f t="shared" si="64"/>
        <v>67.599999999999994</v>
      </c>
      <c r="J115" s="2"/>
    </row>
    <row r="116" spans="1:10" ht="45" outlineLevel="6" x14ac:dyDescent="0.25">
      <c r="A116" s="24">
        <v>106</v>
      </c>
      <c r="B116" s="25" t="s">
        <v>20</v>
      </c>
      <c r="C116" s="26" t="s">
        <v>1</v>
      </c>
      <c r="D116" s="26" t="s">
        <v>112</v>
      </c>
      <c r="E116" s="26" t="s">
        <v>132</v>
      </c>
      <c r="F116" s="26" t="s">
        <v>21</v>
      </c>
      <c r="G116" s="27">
        <v>67.599999999999994</v>
      </c>
      <c r="H116" s="27">
        <v>67.599999999999994</v>
      </c>
      <c r="I116" s="27">
        <v>67.599999999999994</v>
      </c>
      <c r="J116" s="2"/>
    </row>
    <row r="117" spans="1:10" ht="75" outlineLevel="3" x14ac:dyDescent="0.25">
      <c r="A117" s="24">
        <v>107</v>
      </c>
      <c r="B117" s="25" t="s">
        <v>133</v>
      </c>
      <c r="C117" s="26" t="s">
        <v>1</v>
      </c>
      <c r="D117" s="26" t="s">
        <v>112</v>
      </c>
      <c r="E117" s="26" t="s">
        <v>134</v>
      </c>
      <c r="F117" s="26"/>
      <c r="G117" s="27">
        <f>G118</f>
        <v>300</v>
      </c>
      <c r="H117" s="27">
        <f t="shared" ref="H117:I117" si="65">H118</f>
        <v>300</v>
      </c>
      <c r="I117" s="27">
        <f t="shared" si="65"/>
        <v>300</v>
      </c>
      <c r="J117" s="2"/>
    </row>
    <row r="118" spans="1:10" ht="75" outlineLevel="5" x14ac:dyDescent="0.25">
      <c r="A118" s="24">
        <v>108</v>
      </c>
      <c r="B118" s="25" t="s">
        <v>135</v>
      </c>
      <c r="C118" s="26" t="s">
        <v>1</v>
      </c>
      <c r="D118" s="26" t="s">
        <v>112</v>
      </c>
      <c r="E118" s="26" t="s">
        <v>136</v>
      </c>
      <c r="F118" s="26"/>
      <c r="G118" s="27">
        <f>G119</f>
        <v>300</v>
      </c>
      <c r="H118" s="27">
        <f t="shared" ref="H118:I118" si="66">H119</f>
        <v>300</v>
      </c>
      <c r="I118" s="27">
        <f t="shared" si="66"/>
        <v>300</v>
      </c>
      <c r="J118" s="2"/>
    </row>
    <row r="119" spans="1:10" ht="45" outlineLevel="6" x14ac:dyDescent="0.25">
      <c r="A119" s="24">
        <v>109</v>
      </c>
      <c r="B119" s="25" t="s">
        <v>20</v>
      </c>
      <c r="C119" s="26" t="s">
        <v>1</v>
      </c>
      <c r="D119" s="26" t="s">
        <v>112</v>
      </c>
      <c r="E119" s="26" t="s">
        <v>136</v>
      </c>
      <c r="F119" s="26" t="s">
        <v>21</v>
      </c>
      <c r="G119" s="27">
        <v>300</v>
      </c>
      <c r="H119" s="27">
        <v>300</v>
      </c>
      <c r="I119" s="27">
        <v>300</v>
      </c>
      <c r="J119" s="2"/>
    </row>
    <row r="120" spans="1:10" s="6" customFormat="1" outlineLevel="1" x14ac:dyDescent="0.25">
      <c r="A120" s="20">
        <v>110</v>
      </c>
      <c r="B120" s="21" t="s">
        <v>137</v>
      </c>
      <c r="C120" s="22" t="s">
        <v>1</v>
      </c>
      <c r="D120" s="22" t="s">
        <v>138</v>
      </c>
      <c r="E120" s="22"/>
      <c r="F120" s="22"/>
      <c r="G120" s="23">
        <f>G121+G136+G141+G146+G153+G188+G195</f>
        <v>260105.16</v>
      </c>
      <c r="H120" s="23">
        <f t="shared" ref="H120:I120" si="67">H121+H136+H141+H146+H153+H188+H195</f>
        <v>82219.460000000006</v>
      </c>
      <c r="I120" s="23">
        <f t="shared" si="67"/>
        <v>84520.659999999989</v>
      </c>
      <c r="J120" s="5"/>
    </row>
    <row r="121" spans="1:10" s="6" customFormat="1" outlineLevel="2" x14ac:dyDescent="0.25">
      <c r="A121" s="20">
        <v>111</v>
      </c>
      <c r="B121" s="21" t="s">
        <v>139</v>
      </c>
      <c r="C121" s="22" t="s">
        <v>1</v>
      </c>
      <c r="D121" s="22" t="s">
        <v>140</v>
      </c>
      <c r="E121" s="22"/>
      <c r="F121" s="22"/>
      <c r="G121" s="23">
        <f>G122+G130</f>
        <v>1868.4</v>
      </c>
      <c r="H121" s="23">
        <f t="shared" ref="H121:I121" si="68">H122+H130</f>
        <v>1868.4</v>
      </c>
      <c r="I121" s="23">
        <f t="shared" si="68"/>
        <v>1868.4</v>
      </c>
      <c r="J121" s="5"/>
    </row>
    <row r="122" spans="1:10" ht="75" outlineLevel="3" x14ac:dyDescent="0.25">
      <c r="A122" s="28">
        <v>112</v>
      </c>
      <c r="B122" s="25" t="s">
        <v>141</v>
      </c>
      <c r="C122" s="26" t="s">
        <v>1</v>
      </c>
      <c r="D122" s="26" t="s">
        <v>140</v>
      </c>
      <c r="E122" s="26" t="s">
        <v>142</v>
      </c>
      <c r="F122" s="26"/>
      <c r="G122" s="27">
        <f>G123</f>
        <v>1809.9</v>
      </c>
      <c r="H122" s="27">
        <f t="shared" ref="H122:I122" si="69">H123</f>
        <v>1809.9</v>
      </c>
      <c r="I122" s="27">
        <f t="shared" si="69"/>
        <v>1809.9</v>
      </c>
      <c r="J122" s="2"/>
    </row>
    <row r="123" spans="1:10" ht="30" outlineLevel="4" x14ac:dyDescent="0.25">
      <c r="A123" s="28">
        <v>113</v>
      </c>
      <c r="B123" s="25" t="s">
        <v>143</v>
      </c>
      <c r="C123" s="26" t="s">
        <v>1</v>
      </c>
      <c r="D123" s="26" t="s">
        <v>140</v>
      </c>
      <c r="E123" s="26" t="s">
        <v>144</v>
      </c>
      <c r="F123" s="26"/>
      <c r="G123" s="27">
        <f>G124+G127</f>
        <v>1809.9</v>
      </c>
      <c r="H123" s="27">
        <f t="shared" ref="H123:I123" si="70">H124+H127</f>
        <v>1809.9</v>
      </c>
      <c r="I123" s="27">
        <f t="shared" si="70"/>
        <v>1809.9</v>
      </c>
      <c r="J123" s="2"/>
    </row>
    <row r="124" spans="1:10" ht="75" outlineLevel="5" x14ac:dyDescent="0.25">
      <c r="A124" s="24">
        <v>114</v>
      </c>
      <c r="B124" s="25" t="s">
        <v>145</v>
      </c>
      <c r="C124" s="26" t="s">
        <v>1</v>
      </c>
      <c r="D124" s="26" t="s">
        <v>140</v>
      </c>
      <c r="E124" s="26" t="s">
        <v>146</v>
      </c>
      <c r="F124" s="26"/>
      <c r="G124" s="27">
        <f>G125+G126</f>
        <v>1554.7</v>
      </c>
      <c r="H124" s="27">
        <f t="shared" ref="H124:I124" si="71">H125+H126</f>
        <v>1554.7</v>
      </c>
      <c r="I124" s="27">
        <f t="shared" si="71"/>
        <v>1554.7</v>
      </c>
      <c r="J124" s="2"/>
    </row>
    <row r="125" spans="1:10" ht="30" outlineLevel="6" x14ac:dyDescent="0.25">
      <c r="A125" s="24">
        <v>115</v>
      </c>
      <c r="B125" s="25" t="s">
        <v>12</v>
      </c>
      <c r="C125" s="26" t="s">
        <v>1</v>
      </c>
      <c r="D125" s="26" t="s">
        <v>140</v>
      </c>
      <c r="E125" s="26" t="s">
        <v>146</v>
      </c>
      <c r="F125" s="26" t="s">
        <v>13</v>
      </c>
      <c r="G125" s="27">
        <v>88</v>
      </c>
      <c r="H125" s="27">
        <v>88</v>
      </c>
      <c r="I125" s="27">
        <v>88</v>
      </c>
      <c r="J125" s="2"/>
    </row>
    <row r="126" spans="1:10" ht="45" outlineLevel="6" x14ac:dyDescent="0.25">
      <c r="A126" s="24">
        <v>116</v>
      </c>
      <c r="B126" s="25" t="s">
        <v>20</v>
      </c>
      <c r="C126" s="26" t="s">
        <v>1</v>
      </c>
      <c r="D126" s="26" t="s">
        <v>140</v>
      </c>
      <c r="E126" s="26" t="s">
        <v>146</v>
      </c>
      <c r="F126" s="26" t="s">
        <v>21</v>
      </c>
      <c r="G126" s="27">
        <v>1466.7</v>
      </c>
      <c r="H126" s="27">
        <v>1466.7</v>
      </c>
      <c r="I126" s="27">
        <v>1466.7</v>
      </c>
      <c r="J126" s="2"/>
    </row>
    <row r="127" spans="1:10" ht="90" outlineLevel="5" x14ac:dyDescent="0.25">
      <c r="A127" s="24">
        <v>117</v>
      </c>
      <c r="B127" s="25" t="s">
        <v>147</v>
      </c>
      <c r="C127" s="26" t="s">
        <v>1</v>
      </c>
      <c r="D127" s="26" t="s">
        <v>140</v>
      </c>
      <c r="E127" s="26" t="s">
        <v>148</v>
      </c>
      <c r="F127" s="26"/>
      <c r="G127" s="27">
        <f>G128+G129</f>
        <v>255.2</v>
      </c>
      <c r="H127" s="27">
        <f t="shared" ref="H127:I127" si="72">H128+H129</f>
        <v>255.2</v>
      </c>
      <c r="I127" s="27">
        <f t="shared" si="72"/>
        <v>255.2</v>
      </c>
      <c r="J127" s="2"/>
    </row>
    <row r="128" spans="1:10" ht="30" outlineLevel="6" x14ac:dyDescent="0.25">
      <c r="A128" s="24">
        <v>118</v>
      </c>
      <c r="B128" s="25" t="s">
        <v>12</v>
      </c>
      <c r="C128" s="26" t="s">
        <v>1</v>
      </c>
      <c r="D128" s="26" t="s">
        <v>140</v>
      </c>
      <c r="E128" s="26" t="s">
        <v>148</v>
      </c>
      <c r="F128" s="26" t="s">
        <v>13</v>
      </c>
      <c r="G128" s="27">
        <v>14.5</v>
      </c>
      <c r="H128" s="27">
        <v>14.5</v>
      </c>
      <c r="I128" s="27">
        <v>14.5</v>
      </c>
      <c r="J128" s="2"/>
    </row>
    <row r="129" spans="1:10" ht="45" outlineLevel="6" x14ac:dyDescent="0.25">
      <c r="A129" s="24">
        <v>119</v>
      </c>
      <c r="B129" s="25" t="s">
        <v>20</v>
      </c>
      <c r="C129" s="26" t="s">
        <v>1</v>
      </c>
      <c r="D129" s="26" t="s">
        <v>140</v>
      </c>
      <c r="E129" s="26" t="s">
        <v>148</v>
      </c>
      <c r="F129" s="26" t="s">
        <v>21</v>
      </c>
      <c r="G129" s="27">
        <v>240.7</v>
      </c>
      <c r="H129" s="27">
        <v>240.7</v>
      </c>
      <c r="I129" s="27">
        <v>240.7</v>
      </c>
      <c r="J129" s="2"/>
    </row>
    <row r="130" spans="1:10" ht="60" outlineLevel="3" x14ac:dyDescent="0.25">
      <c r="A130" s="28">
        <v>120</v>
      </c>
      <c r="B130" s="25" t="s">
        <v>149</v>
      </c>
      <c r="C130" s="26" t="s">
        <v>1</v>
      </c>
      <c r="D130" s="26" t="s">
        <v>140</v>
      </c>
      <c r="E130" s="26" t="s">
        <v>150</v>
      </c>
      <c r="F130" s="26"/>
      <c r="G130" s="27">
        <f>G131</f>
        <v>58.5</v>
      </c>
      <c r="H130" s="27">
        <f t="shared" ref="H130:I130" si="73">H131</f>
        <v>58.5</v>
      </c>
      <c r="I130" s="27">
        <f t="shared" si="73"/>
        <v>58.5</v>
      </c>
      <c r="J130" s="2"/>
    </row>
    <row r="131" spans="1:10" ht="60" outlineLevel="4" x14ac:dyDescent="0.25">
      <c r="A131" s="28">
        <v>121</v>
      </c>
      <c r="B131" s="25" t="s">
        <v>151</v>
      </c>
      <c r="C131" s="26" t="s">
        <v>1</v>
      </c>
      <c r="D131" s="26" t="s">
        <v>140</v>
      </c>
      <c r="E131" s="26" t="s">
        <v>152</v>
      </c>
      <c r="F131" s="26"/>
      <c r="G131" s="27">
        <f>G132+G134</f>
        <v>58.5</v>
      </c>
      <c r="H131" s="27">
        <f t="shared" ref="H131:I131" si="74">H132+H134</f>
        <v>58.5</v>
      </c>
      <c r="I131" s="27">
        <f t="shared" si="74"/>
        <v>58.5</v>
      </c>
      <c r="J131" s="2"/>
    </row>
    <row r="132" spans="1:10" ht="30" outlineLevel="5" x14ac:dyDescent="0.25">
      <c r="A132" s="24">
        <v>122</v>
      </c>
      <c r="B132" s="25" t="s">
        <v>153</v>
      </c>
      <c r="C132" s="26" t="s">
        <v>1</v>
      </c>
      <c r="D132" s="26" t="s">
        <v>140</v>
      </c>
      <c r="E132" s="26" t="s">
        <v>154</v>
      </c>
      <c r="F132" s="26"/>
      <c r="G132" s="27">
        <f>G133</f>
        <v>57</v>
      </c>
      <c r="H132" s="27">
        <f t="shared" ref="H132:I132" si="75">H133</f>
        <v>57</v>
      </c>
      <c r="I132" s="27">
        <f t="shared" si="75"/>
        <v>57</v>
      </c>
      <c r="J132" s="2"/>
    </row>
    <row r="133" spans="1:10" outlineLevel="6" x14ac:dyDescent="0.25">
      <c r="A133" s="24">
        <v>123</v>
      </c>
      <c r="B133" s="25" t="s">
        <v>155</v>
      </c>
      <c r="C133" s="26" t="s">
        <v>1</v>
      </c>
      <c r="D133" s="26" t="s">
        <v>140</v>
      </c>
      <c r="E133" s="26" t="s">
        <v>154</v>
      </c>
      <c r="F133" s="26" t="s">
        <v>156</v>
      </c>
      <c r="G133" s="27">
        <v>57</v>
      </c>
      <c r="H133" s="27">
        <v>57</v>
      </c>
      <c r="I133" s="27">
        <v>57</v>
      </c>
      <c r="J133" s="2"/>
    </row>
    <row r="134" spans="1:10" ht="30" outlineLevel="5" x14ac:dyDescent="0.25">
      <c r="A134" s="24">
        <v>124</v>
      </c>
      <c r="B134" s="25" t="s">
        <v>157</v>
      </c>
      <c r="C134" s="26" t="s">
        <v>1</v>
      </c>
      <c r="D134" s="26" t="s">
        <v>140</v>
      </c>
      <c r="E134" s="26" t="s">
        <v>158</v>
      </c>
      <c r="F134" s="26"/>
      <c r="G134" s="27">
        <f>G135</f>
        <v>1.5</v>
      </c>
      <c r="H134" s="27">
        <f t="shared" ref="H134:I134" si="76">H135</f>
        <v>1.5</v>
      </c>
      <c r="I134" s="27">
        <f t="shared" si="76"/>
        <v>1.5</v>
      </c>
      <c r="J134" s="2"/>
    </row>
    <row r="135" spans="1:10" ht="45" outlineLevel="6" x14ac:dyDescent="0.25">
      <c r="A135" s="24">
        <v>125</v>
      </c>
      <c r="B135" s="25" t="s">
        <v>20</v>
      </c>
      <c r="C135" s="26" t="s">
        <v>1</v>
      </c>
      <c r="D135" s="26" t="s">
        <v>140</v>
      </c>
      <c r="E135" s="26" t="s">
        <v>158</v>
      </c>
      <c r="F135" s="26" t="s">
        <v>21</v>
      </c>
      <c r="G135" s="27">
        <v>1.5</v>
      </c>
      <c r="H135" s="27">
        <v>1.5</v>
      </c>
      <c r="I135" s="27">
        <v>1.5</v>
      </c>
      <c r="J135" s="2"/>
    </row>
    <row r="136" spans="1:10" s="6" customFormat="1" outlineLevel="2" x14ac:dyDescent="0.25">
      <c r="A136" s="20">
        <v>126</v>
      </c>
      <c r="B136" s="21" t="s">
        <v>159</v>
      </c>
      <c r="C136" s="22" t="s">
        <v>1</v>
      </c>
      <c r="D136" s="22" t="s">
        <v>160</v>
      </c>
      <c r="E136" s="22"/>
      <c r="F136" s="22"/>
      <c r="G136" s="23">
        <v>2355</v>
      </c>
      <c r="H136" s="23">
        <v>2384</v>
      </c>
      <c r="I136" s="23">
        <v>2444</v>
      </c>
      <c r="J136" s="5"/>
    </row>
    <row r="137" spans="1:10" ht="60" outlineLevel="3" x14ac:dyDescent="0.25">
      <c r="A137" s="24">
        <v>127</v>
      </c>
      <c r="B137" s="25" t="s">
        <v>75</v>
      </c>
      <c r="C137" s="26" t="s">
        <v>1</v>
      </c>
      <c r="D137" s="26" t="s">
        <v>160</v>
      </c>
      <c r="E137" s="26" t="s">
        <v>76</v>
      </c>
      <c r="F137" s="26"/>
      <c r="G137" s="27">
        <v>2355</v>
      </c>
      <c r="H137" s="27">
        <v>2384</v>
      </c>
      <c r="I137" s="27">
        <v>2444</v>
      </c>
      <c r="J137" s="2"/>
    </row>
    <row r="138" spans="1:10" ht="45" outlineLevel="4" x14ac:dyDescent="0.25">
      <c r="A138" s="28">
        <v>128</v>
      </c>
      <c r="B138" s="25" t="s">
        <v>161</v>
      </c>
      <c r="C138" s="26" t="s">
        <v>1</v>
      </c>
      <c r="D138" s="26" t="s">
        <v>160</v>
      </c>
      <c r="E138" s="26" t="s">
        <v>162</v>
      </c>
      <c r="F138" s="26"/>
      <c r="G138" s="27">
        <v>2355</v>
      </c>
      <c r="H138" s="27">
        <v>2384</v>
      </c>
      <c r="I138" s="27">
        <v>2444</v>
      </c>
      <c r="J138" s="2"/>
    </row>
    <row r="139" spans="1:10" ht="45" outlineLevel="5" x14ac:dyDescent="0.25">
      <c r="A139" s="28">
        <v>129</v>
      </c>
      <c r="B139" s="25" t="s">
        <v>163</v>
      </c>
      <c r="C139" s="26" t="s">
        <v>1</v>
      </c>
      <c r="D139" s="26" t="s">
        <v>160</v>
      </c>
      <c r="E139" s="26" t="s">
        <v>164</v>
      </c>
      <c r="F139" s="26"/>
      <c r="G139" s="27">
        <v>2355</v>
      </c>
      <c r="H139" s="27">
        <v>2384</v>
      </c>
      <c r="I139" s="27">
        <v>2444</v>
      </c>
      <c r="J139" s="2"/>
    </row>
    <row r="140" spans="1:10" outlineLevel="6" x14ac:dyDescent="0.25">
      <c r="A140" s="24">
        <v>130</v>
      </c>
      <c r="B140" s="25" t="s">
        <v>99</v>
      </c>
      <c r="C140" s="26" t="s">
        <v>1</v>
      </c>
      <c r="D140" s="26" t="s">
        <v>160</v>
      </c>
      <c r="E140" s="26" t="s">
        <v>164</v>
      </c>
      <c r="F140" s="26" t="s">
        <v>100</v>
      </c>
      <c r="G140" s="27">
        <v>2355</v>
      </c>
      <c r="H140" s="27">
        <v>2384</v>
      </c>
      <c r="I140" s="27">
        <v>2444</v>
      </c>
      <c r="J140" s="2"/>
    </row>
    <row r="141" spans="1:10" s="6" customFormat="1" outlineLevel="2" x14ac:dyDescent="0.25">
      <c r="A141" s="20">
        <v>131</v>
      </c>
      <c r="B141" s="21" t="s">
        <v>165</v>
      </c>
      <c r="C141" s="22" t="s">
        <v>1</v>
      </c>
      <c r="D141" s="22" t="s">
        <v>166</v>
      </c>
      <c r="E141" s="22"/>
      <c r="F141" s="22"/>
      <c r="G141" s="23">
        <f>G142</f>
        <v>300</v>
      </c>
      <c r="H141" s="23">
        <f t="shared" ref="H141:I141" si="77">H142</f>
        <v>0</v>
      </c>
      <c r="I141" s="23">
        <f t="shared" si="77"/>
        <v>0</v>
      </c>
      <c r="J141" s="5"/>
    </row>
    <row r="142" spans="1:10" ht="90" outlineLevel="3" x14ac:dyDescent="0.25">
      <c r="A142" s="24">
        <v>132</v>
      </c>
      <c r="B142" s="25" t="s">
        <v>52</v>
      </c>
      <c r="C142" s="26" t="s">
        <v>1</v>
      </c>
      <c r="D142" s="26" t="s">
        <v>166</v>
      </c>
      <c r="E142" s="26" t="s">
        <v>53</v>
      </c>
      <c r="F142" s="26"/>
      <c r="G142" s="27">
        <f>G143</f>
        <v>300</v>
      </c>
      <c r="H142" s="27">
        <f t="shared" ref="H142:I142" si="78">H143</f>
        <v>0</v>
      </c>
      <c r="I142" s="27">
        <f t="shared" si="78"/>
        <v>0</v>
      </c>
      <c r="J142" s="2"/>
    </row>
    <row r="143" spans="1:10" ht="60" outlineLevel="4" x14ac:dyDescent="0.25">
      <c r="A143" s="24">
        <v>133</v>
      </c>
      <c r="B143" s="25" t="s">
        <v>167</v>
      </c>
      <c r="C143" s="26" t="s">
        <v>1</v>
      </c>
      <c r="D143" s="26" t="s">
        <v>166</v>
      </c>
      <c r="E143" s="26" t="s">
        <v>168</v>
      </c>
      <c r="F143" s="26"/>
      <c r="G143" s="27">
        <f>G144</f>
        <v>300</v>
      </c>
      <c r="H143" s="27">
        <f t="shared" ref="H143:I143" si="79">H144</f>
        <v>0</v>
      </c>
      <c r="I143" s="27">
        <f t="shared" si="79"/>
        <v>0</v>
      </c>
      <c r="J143" s="2"/>
    </row>
    <row r="144" spans="1:10" ht="135" outlineLevel="5" x14ac:dyDescent="0.25">
      <c r="A144" s="24">
        <v>134</v>
      </c>
      <c r="B144" s="25" t="s">
        <v>169</v>
      </c>
      <c r="C144" s="26" t="s">
        <v>1</v>
      </c>
      <c r="D144" s="26" t="s">
        <v>166</v>
      </c>
      <c r="E144" s="26" t="s">
        <v>170</v>
      </c>
      <c r="F144" s="26"/>
      <c r="G144" s="27">
        <f>G145</f>
        <v>300</v>
      </c>
      <c r="H144" s="27">
        <f t="shared" ref="H144:I144" si="80">H145</f>
        <v>0</v>
      </c>
      <c r="I144" s="27">
        <f t="shared" si="80"/>
        <v>0</v>
      </c>
      <c r="J144" s="2"/>
    </row>
    <row r="145" spans="1:10" ht="45" outlineLevel="6" x14ac:dyDescent="0.25">
      <c r="A145" s="24">
        <v>135</v>
      </c>
      <c r="B145" s="25" t="s">
        <v>20</v>
      </c>
      <c r="C145" s="26" t="s">
        <v>1</v>
      </c>
      <c r="D145" s="26" t="s">
        <v>166</v>
      </c>
      <c r="E145" s="26" t="s">
        <v>170</v>
      </c>
      <c r="F145" s="26" t="s">
        <v>21</v>
      </c>
      <c r="G145" s="27">
        <v>300</v>
      </c>
      <c r="H145" s="27">
        <v>0</v>
      </c>
      <c r="I145" s="27">
        <v>0</v>
      </c>
      <c r="J145" s="2"/>
    </row>
    <row r="146" spans="1:10" s="6" customFormat="1" outlineLevel="2" x14ac:dyDescent="0.25">
      <c r="A146" s="16">
        <v>136</v>
      </c>
      <c r="B146" s="21" t="s">
        <v>171</v>
      </c>
      <c r="C146" s="22" t="s">
        <v>1</v>
      </c>
      <c r="D146" s="22" t="s">
        <v>172</v>
      </c>
      <c r="E146" s="22"/>
      <c r="F146" s="22"/>
      <c r="G146" s="23">
        <f>G147</f>
        <v>19888</v>
      </c>
      <c r="H146" s="23">
        <f t="shared" ref="H146:I146" si="81">H147</f>
        <v>19888</v>
      </c>
      <c r="I146" s="23">
        <f t="shared" si="81"/>
        <v>19888</v>
      </c>
      <c r="J146" s="5"/>
    </row>
    <row r="147" spans="1:10" ht="60" outlineLevel="3" x14ac:dyDescent="0.25">
      <c r="A147" s="28">
        <v>137</v>
      </c>
      <c r="B147" s="25" t="s">
        <v>173</v>
      </c>
      <c r="C147" s="26" t="s">
        <v>1</v>
      </c>
      <c r="D147" s="26" t="s">
        <v>172</v>
      </c>
      <c r="E147" s="26" t="s">
        <v>174</v>
      </c>
      <c r="F147" s="26"/>
      <c r="G147" s="27">
        <f>G148</f>
        <v>19888</v>
      </c>
      <c r="H147" s="27">
        <f t="shared" ref="H147:I147" si="82">H148</f>
        <v>19888</v>
      </c>
      <c r="I147" s="27">
        <f t="shared" si="82"/>
        <v>19888</v>
      </c>
      <c r="J147" s="2"/>
    </row>
    <row r="148" spans="1:10" ht="30" outlineLevel="4" x14ac:dyDescent="0.25">
      <c r="A148" s="24">
        <v>138</v>
      </c>
      <c r="B148" s="25" t="s">
        <v>175</v>
      </c>
      <c r="C148" s="26" t="s">
        <v>1</v>
      </c>
      <c r="D148" s="26" t="s">
        <v>172</v>
      </c>
      <c r="E148" s="26" t="s">
        <v>176</v>
      </c>
      <c r="F148" s="26"/>
      <c r="G148" s="27">
        <f>G149+G151</f>
        <v>19888</v>
      </c>
      <c r="H148" s="27">
        <f t="shared" ref="H148:I148" si="83">H149+H151</f>
        <v>19888</v>
      </c>
      <c r="I148" s="27">
        <f t="shared" si="83"/>
        <v>19888</v>
      </c>
      <c r="J148" s="2"/>
    </row>
    <row r="149" spans="1:10" ht="45" outlineLevel="5" x14ac:dyDescent="0.25">
      <c r="A149" s="24">
        <v>139</v>
      </c>
      <c r="B149" s="25" t="s">
        <v>177</v>
      </c>
      <c r="C149" s="26" t="s">
        <v>1</v>
      </c>
      <c r="D149" s="26" t="s">
        <v>172</v>
      </c>
      <c r="E149" s="26" t="s">
        <v>178</v>
      </c>
      <c r="F149" s="26"/>
      <c r="G149" s="27">
        <f>G150</f>
        <v>369</v>
      </c>
      <c r="H149" s="27">
        <f t="shared" ref="H149:I149" si="84">H150</f>
        <v>223</v>
      </c>
      <c r="I149" s="27">
        <f t="shared" si="84"/>
        <v>223</v>
      </c>
      <c r="J149" s="2"/>
    </row>
    <row r="150" spans="1:10" ht="45" outlineLevel="6" x14ac:dyDescent="0.25">
      <c r="A150" s="24">
        <v>140</v>
      </c>
      <c r="B150" s="25" t="s">
        <v>20</v>
      </c>
      <c r="C150" s="26" t="s">
        <v>1</v>
      </c>
      <c r="D150" s="26" t="s">
        <v>172</v>
      </c>
      <c r="E150" s="26" t="s">
        <v>178</v>
      </c>
      <c r="F150" s="26" t="s">
        <v>21</v>
      </c>
      <c r="G150" s="27">
        <v>369</v>
      </c>
      <c r="H150" s="27">
        <v>223</v>
      </c>
      <c r="I150" s="27">
        <v>223</v>
      </c>
      <c r="J150" s="2"/>
    </row>
    <row r="151" spans="1:10" ht="75" outlineLevel="5" x14ac:dyDescent="0.25">
      <c r="A151" s="24">
        <v>141</v>
      </c>
      <c r="B151" s="25" t="s">
        <v>179</v>
      </c>
      <c r="C151" s="26" t="s">
        <v>1</v>
      </c>
      <c r="D151" s="26" t="s">
        <v>172</v>
      </c>
      <c r="E151" s="26" t="s">
        <v>180</v>
      </c>
      <c r="F151" s="26"/>
      <c r="G151" s="27">
        <f>G152</f>
        <v>19519</v>
      </c>
      <c r="H151" s="27">
        <f t="shared" ref="H151:I151" si="85">H152</f>
        <v>19665</v>
      </c>
      <c r="I151" s="27">
        <f t="shared" si="85"/>
        <v>19665</v>
      </c>
      <c r="J151" s="2"/>
    </row>
    <row r="152" spans="1:10" ht="45" outlineLevel="6" x14ac:dyDescent="0.25">
      <c r="A152" s="24">
        <v>142</v>
      </c>
      <c r="B152" s="25" t="s">
        <v>20</v>
      </c>
      <c r="C152" s="26" t="s">
        <v>1</v>
      </c>
      <c r="D152" s="26" t="s">
        <v>172</v>
      </c>
      <c r="E152" s="26" t="s">
        <v>180</v>
      </c>
      <c r="F152" s="26" t="s">
        <v>21</v>
      </c>
      <c r="G152" s="27">
        <v>19519</v>
      </c>
      <c r="H152" s="27">
        <v>19665</v>
      </c>
      <c r="I152" s="27">
        <v>19665</v>
      </c>
      <c r="J152" s="2"/>
    </row>
    <row r="153" spans="1:10" s="6" customFormat="1" outlineLevel="2" x14ac:dyDescent="0.25">
      <c r="A153" s="20">
        <v>143</v>
      </c>
      <c r="B153" s="21" t="s">
        <v>181</v>
      </c>
      <c r="C153" s="22" t="s">
        <v>1</v>
      </c>
      <c r="D153" s="22" t="s">
        <v>182</v>
      </c>
      <c r="E153" s="22"/>
      <c r="F153" s="22"/>
      <c r="G153" s="23">
        <f>G154</f>
        <v>229669</v>
      </c>
      <c r="H153" s="23">
        <f t="shared" ref="H153:I153" si="86">H154</f>
        <v>51114.3</v>
      </c>
      <c r="I153" s="23">
        <f t="shared" si="86"/>
        <v>53345.5</v>
      </c>
      <c r="J153" s="5"/>
    </row>
    <row r="154" spans="1:10" ht="60" outlineLevel="3" x14ac:dyDescent="0.25">
      <c r="A154" s="28">
        <v>144</v>
      </c>
      <c r="B154" s="25" t="s">
        <v>173</v>
      </c>
      <c r="C154" s="26" t="s">
        <v>1</v>
      </c>
      <c r="D154" s="26" t="s">
        <v>182</v>
      </c>
      <c r="E154" s="26" t="s">
        <v>174</v>
      </c>
      <c r="F154" s="26"/>
      <c r="G154" s="27">
        <f>G155+G185</f>
        <v>229669</v>
      </c>
      <c r="H154" s="27">
        <f t="shared" ref="H154:I154" si="87">H155+H185</f>
        <v>51114.3</v>
      </c>
      <c r="I154" s="27">
        <f t="shared" si="87"/>
        <v>53345.5</v>
      </c>
      <c r="J154" s="2"/>
    </row>
    <row r="155" spans="1:10" ht="30" outlineLevel="4" x14ac:dyDescent="0.25">
      <c r="A155" s="28">
        <v>145</v>
      </c>
      <c r="B155" s="25" t="s">
        <v>183</v>
      </c>
      <c r="C155" s="26" t="s">
        <v>1</v>
      </c>
      <c r="D155" s="26" t="s">
        <v>182</v>
      </c>
      <c r="E155" s="26" t="s">
        <v>184</v>
      </c>
      <c r="F155" s="26"/>
      <c r="G155" s="27">
        <f>G156+G159+G161+G163+G165+G167+G169+G171+G173+G175+G177+G179+G181+G183</f>
        <v>229164.6</v>
      </c>
      <c r="H155" s="27">
        <f t="shared" ref="H155:I155" si="88">H156+H159+H161+H163+H165+H167+H169+H171+H173+H175+H177+H179+H181+H183</f>
        <v>51114.3</v>
      </c>
      <c r="I155" s="27">
        <f t="shared" si="88"/>
        <v>53345.5</v>
      </c>
      <c r="J155" s="2"/>
    </row>
    <row r="156" spans="1:10" outlineLevel="5" x14ac:dyDescent="0.25">
      <c r="A156" s="24">
        <v>146</v>
      </c>
      <c r="B156" s="25" t="s">
        <v>185</v>
      </c>
      <c r="C156" s="26" t="s">
        <v>1</v>
      </c>
      <c r="D156" s="26" t="s">
        <v>182</v>
      </c>
      <c r="E156" s="26" t="s">
        <v>186</v>
      </c>
      <c r="F156" s="26"/>
      <c r="G156" s="27">
        <f>G157+G158</f>
        <v>22380</v>
      </c>
      <c r="H156" s="27">
        <f t="shared" ref="H156:I156" si="89">H157+H158</f>
        <v>24655</v>
      </c>
      <c r="I156" s="27">
        <f t="shared" si="89"/>
        <v>25632</v>
      </c>
      <c r="J156" s="2"/>
    </row>
    <row r="157" spans="1:10" ht="45" outlineLevel="6" x14ac:dyDescent="0.25">
      <c r="A157" s="24">
        <v>147</v>
      </c>
      <c r="B157" s="25" t="s">
        <v>20</v>
      </c>
      <c r="C157" s="26" t="s">
        <v>1</v>
      </c>
      <c r="D157" s="26" t="s">
        <v>182</v>
      </c>
      <c r="E157" s="26" t="s">
        <v>186</v>
      </c>
      <c r="F157" s="26" t="s">
        <v>21</v>
      </c>
      <c r="G157" s="27">
        <v>22360</v>
      </c>
      <c r="H157" s="27">
        <v>24455</v>
      </c>
      <c r="I157" s="27">
        <v>25432</v>
      </c>
      <c r="J157" s="2"/>
    </row>
    <row r="158" spans="1:10" ht="30" outlineLevel="6" x14ac:dyDescent="0.25">
      <c r="A158" s="24">
        <v>148</v>
      </c>
      <c r="B158" s="25" t="s">
        <v>24</v>
      </c>
      <c r="C158" s="26" t="s">
        <v>1</v>
      </c>
      <c r="D158" s="26" t="s">
        <v>182</v>
      </c>
      <c r="E158" s="26" t="s">
        <v>186</v>
      </c>
      <c r="F158" s="26" t="s">
        <v>25</v>
      </c>
      <c r="G158" s="27">
        <v>20</v>
      </c>
      <c r="H158" s="27">
        <v>200</v>
      </c>
      <c r="I158" s="27">
        <v>200</v>
      </c>
      <c r="J158" s="2"/>
    </row>
    <row r="159" spans="1:10" ht="45" outlineLevel="5" x14ac:dyDescent="0.25">
      <c r="A159" s="24">
        <v>149</v>
      </c>
      <c r="B159" s="25" t="s">
        <v>187</v>
      </c>
      <c r="C159" s="26" t="s">
        <v>1</v>
      </c>
      <c r="D159" s="26" t="s">
        <v>182</v>
      </c>
      <c r="E159" s="26" t="s">
        <v>188</v>
      </c>
      <c r="F159" s="26"/>
      <c r="G159" s="27">
        <f>G160</f>
        <v>1970.8</v>
      </c>
      <c r="H159" s="27">
        <f t="shared" ref="H159:I159" si="90">H160</f>
        <v>2105</v>
      </c>
      <c r="I159" s="27">
        <f t="shared" si="90"/>
        <v>2166</v>
      </c>
      <c r="J159" s="2"/>
    </row>
    <row r="160" spans="1:10" ht="45" outlineLevel="6" x14ac:dyDescent="0.25">
      <c r="A160" s="24">
        <v>150</v>
      </c>
      <c r="B160" s="25" t="s">
        <v>20</v>
      </c>
      <c r="C160" s="26" t="s">
        <v>1</v>
      </c>
      <c r="D160" s="26" t="s">
        <v>182</v>
      </c>
      <c r="E160" s="26" t="s">
        <v>188</v>
      </c>
      <c r="F160" s="26" t="s">
        <v>21</v>
      </c>
      <c r="G160" s="27">
        <v>1970.8</v>
      </c>
      <c r="H160" s="27">
        <v>2105</v>
      </c>
      <c r="I160" s="27">
        <v>2166</v>
      </c>
      <c r="J160" s="2"/>
    </row>
    <row r="161" spans="1:10" ht="30" outlineLevel="5" x14ac:dyDescent="0.25">
      <c r="A161" s="24">
        <v>151</v>
      </c>
      <c r="B161" s="25" t="s">
        <v>189</v>
      </c>
      <c r="C161" s="26" t="s">
        <v>1</v>
      </c>
      <c r="D161" s="26" t="s">
        <v>182</v>
      </c>
      <c r="E161" s="26" t="s">
        <v>190</v>
      </c>
      <c r="F161" s="26"/>
      <c r="G161" s="27">
        <f>G162</f>
        <v>600</v>
      </c>
      <c r="H161" s="27">
        <f t="shared" ref="H161:I161" si="91">H162</f>
        <v>600</v>
      </c>
      <c r="I161" s="27">
        <f t="shared" si="91"/>
        <v>600</v>
      </c>
      <c r="J161" s="2"/>
    </row>
    <row r="162" spans="1:10" ht="45" outlineLevel="6" x14ac:dyDescent="0.25">
      <c r="A162" s="28">
        <v>152</v>
      </c>
      <c r="B162" s="25" t="s">
        <v>20</v>
      </c>
      <c r="C162" s="26" t="s">
        <v>1</v>
      </c>
      <c r="D162" s="26" t="s">
        <v>182</v>
      </c>
      <c r="E162" s="26" t="s">
        <v>190</v>
      </c>
      <c r="F162" s="26" t="s">
        <v>21</v>
      </c>
      <c r="G162" s="27">
        <v>600</v>
      </c>
      <c r="H162" s="27">
        <v>600</v>
      </c>
      <c r="I162" s="27">
        <v>600</v>
      </c>
      <c r="J162" s="2"/>
    </row>
    <row r="163" spans="1:10" ht="30" outlineLevel="5" x14ac:dyDescent="0.25">
      <c r="A163" s="28">
        <v>153</v>
      </c>
      <c r="B163" s="25" t="s">
        <v>191</v>
      </c>
      <c r="C163" s="26" t="s">
        <v>1</v>
      </c>
      <c r="D163" s="26" t="s">
        <v>182</v>
      </c>
      <c r="E163" s="26" t="s">
        <v>192</v>
      </c>
      <c r="F163" s="26"/>
      <c r="G163" s="27">
        <f>G164</f>
        <v>1400</v>
      </c>
      <c r="H163" s="27">
        <f t="shared" ref="H163:I163" si="92">H164</f>
        <v>1780</v>
      </c>
      <c r="I163" s="27">
        <f t="shared" si="92"/>
        <v>1850</v>
      </c>
      <c r="J163" s="2"/>
    </row>
    <row r="164" spans="1:10" ht="45" outlineLevel="6" x14ac:dyDescent="0.25">
      <c r="A164" s="24">
        <v>154</v>
      </c>
      <c r="B164" s="25" t="s">
        <v>20</v>
      </c>
      <c r="C164" s="26" t="s">
        <v>1</v>
      </c>
      <c r="D164" s="26" t="s">
        <v>182</v>
      </c>
      <c r="E164" s="26" t="s">
        <v>192</v>
      </c>
      <c r="F164" s="26" t="s">
        <v>21</v>
      </c>
      <c r="G164" s="27">
        <v>1400</v>
      </c>
      <c r="H164" s="27">
        <v>1780</v>
      </c>
      <c r="I164" s="27">
        <v>1850</v>
      </c>
      <c r="J164" s="2"/>
    </row>
    <row r="165" spans="1:10" ht="30" outlineLevel="5" x14ac:dyDescent="0.25">
      <c r="A165" s="24">
        <v>155</v>
      </c>
      <c r="B165" s="25" t="s">
        <v>193</v>
      </c>
      <c r="C165" s="26" t="s">
        <v>1</v>
      </c>
      <c r="D165" s="26" t="s">
        <v>182</v>
      </c>
      <c r="E165" s="26" t="s">
        <v>194</v>
      </c>
      <c r="F165" s="26"/>
      <c r="G165" s="27">
        <f>G166</f>
        <v>9614.27</v>
      </c>
      <c r="H165" s="27">
        <f t="shared" ref="H165:I165" si="93">H166</f>
        <v>0</v>
      </c>
      <c r="I165" s="27">
        <f t="shared" si="93"/>
        <v>0</v>
      </c>
      <c r="J165" s="2"/>
    </row>
    <row r="166" spans="1:10" ht="45" outlineLevel="6" x14ac:dyDescent="0.25">
      <c r="A166" s="24">
        <v>156</v>
      </c>
      <c r="B166" s="25" t="s">
        <v>20</v>
      </c>
      <c r="C166" s="26" t="s">
        <v>1</v>
      </c>
      <c r="D166" s="26" t="s">
        <v>182</v>
      </c>
      <c r="E166" s="26" t="s">
        <v>194</v>
      </c>
      <c r="F166" s="26" t="s">
        <v>21</v>
      </c>
      <c r="G166" s="27">
        <v>9614.27</v>
      </c>
      <c r="H166" s="27">
        <v>0</v>
      </c>
      <c r="I166" s="27">
        <v>0</v>
      </c>
      <c r="J166" s="2"/>
    </row>
    <row r="167" spans="1:10" ht="60" outlineLevel="5" x14ac:dyDescent="0.25">
      <c r="A167" s="24">
        <v>157</v>
      </c>
      <c r="B167" s="25" t="s">
        <v>195</v>
      </c>
      <c r="C167" s="26" t="s">
        <v>1</v>
      </c>
      <c r="D167" s="26" t="s">
        <v>182</v>
      </c>
      <c r="E167" s="26" t="s">
        <v>196</v>
      </c>
      <c r="F167" s="26"/>
      <c r="G167" s="27">
        <f>G168</f>
        <v>20941.82</v>
      </c>
      <c r="H167" s="27">
        <f t="shared" ref="H167:I167" si="94">H168</f>
        <v>16901.900000000001</v>
      </c>
      <c r="I167" s="27">
        <f t="shared" si="94"/>
        <v>17085.2</v>
      </c>
      <c r="J167" s="2"/>
    </row>
    <row r="168" spans="1:10" ht="45" outlineLevel="6" x14ac:dyDescent="0.25">
      <c r="A168" s="24">
        <v>158</v>
      </c>
      <c r="B168" s="25" t="s">
        <v>20</v>
      </c>
      <c r="C168" s="26" t="s">
        <v>1</v>
      </c>
      <c r="D168" s="26" t="s">
        <v>182</v>
      </c>
      <c r="E168" s="26" t="s">
        <v>196</v>
      </c>
      <c r="F168" s="26" t="s">
        <v>21</v>
      </c>
      <c r="G168" s="27">
        <v>20941.82</v>
      </c>
      <c r="H168" s="27">
        <v>16901.900000000001</v>
      </c>
      <c r="I168" s="27">
        <v>17085.2</v>
      </c>
      <c r="J168" s="2"/>
    </row>
    <row r="169" spans="1:10" ht="30" outlineLevel="5" x14ac:dyDescent="0.25">
      <c r="A169" s="24">
        <v>159</v>
      </c>
      <c r="B169" s="25" t="s">
        <v>197</v>
      </c>
      <c r="C169" s="26" t="s">
        <v>1</v>
      </c>
      <c r="D169" s="26" t="s">
        <v>182</v>
      </c>
      <c r="E169" s="26" t="s">
        <v>198</v>
      </c>
      <c r="F169" s="26"/>
      <c r="G169" s="27">
        <f>G170</f>
        <v>1500</v>
      </c>
      <c r="H169" s="27">
        <f t="shared" ref="H169:I169" si="95">H170</f>
        <v>1622.4</v>
      </c>
      <c r="I169" s="27">
        <f t="shared" si="95"/>
        <v>1687.3</v>
      </c>
      <c r="J169" s="2"/>
    </row>
    <row r="170" spans="1:10" ht="45" outlineLevel="6" x14ac:dyDescent="0.25">
      <c r="A170" s="28">
        <v>160</v>
      </c>
      <c r="B170" s="25" t="s">
        <v>20</v>
      </c>
      <c r="C170" s="26" t="s">
        <v>1</v>
      </c>
      <c r="D170" s="26" t="s">
        <v>182</v>
      </c>
      <c r="E170" s="26" t="s">
        <v>198</v>
      </c>
      <c r="F170" s="26" t="s">
        <v>21</v>
      </c>
      <c r="G170" s="27">
        <v>1500</v>
      </c>
      <c r="H170" s="27">
        <v>1622.4</v>
      </c>
      <c r="I170" s="27">
        <v>1687.3</v>
      </c>
      <c r="J170" s="2"/>
    </row>
    <row r="171" spans="1:10" ht="75" outlineLevel="5" x14ac:dyDescent="0.25">
      <c r="A171" s="28">
        <v>161</v>
      </c>
      <c r="B171" s="25" t="s">
        <v>199</v>
      </c>
      <c r="C171" s="26" t="s">
        <v>1</v>
      </c>
      <c r="D171" s="26" t="s">
        <v>182</v>
      </c>
      <c r="E171" s="26" t="s">
        <v>200</v>
      </c>
      <c r="F171" s="26"/>
      <c r="G171" s="27">
        <f>G172</f>
        <v>13124.26</v>
      </c>
      <c r="H171" s="27">
        <f t="shared" ref="H171:I171" si="96">H172</f>
        <v>3450</v>
      </c>
      <c r="I171" s="27">
        <f t="shared" si="96"/>
        <v>4000</v>
      </c>
      <c r="J171" s="2"/>
    </row>
    <row r="172" spans="1:10" ht="45" outlineLevel="6" x14ac:dyDescent="0.25">
      <c r="A172" s="24">
        <v>162</v>
      </c>
      <c r="B172" s="25" t="s">
        <v>20</v>
      </c>
      <c r="C172" s="26" t="s">
        <v>1</v>
      </c>
      <c r="D172" s="26" t="s">
        <v>182</v>
      </c>
      <c r="E172" s="26" t="s">
        <v>200</v>
      </c>
      <c r="F172" s="26" t="s">
        <v>21</v>
      </c>
      <c r="G172" s="27">
        <v>13124.26</v>
      </c>
      <c r="H172" s="27">
        <v>3450</v>
      </c>
      <c r="I172" s="27">
        <v>4000</v>
      </c>
      <c r="J172" s="2"/>
    </row>
    <row r="173" spans="1:10" ht="30" outlineLevel="5" x14ac:dyDescent="0.25">
      <c r="A173" s="24">
        <v>163</v>
      </c>
      <c r="B173" s="25" t="s">
        <v>201</v>
      </c>
      <c r="C173" s="26" t="s">
        <v>1</v>
      </c>
      <c r="D173" s="26" t="s">
        <v>182</v>
      </c>
      <c r="E173" s="26" t="s">
        <v>202</v>
      </c>
      <c r="F173" s="26"/>
      <c r="G173" s="27">
        <f>G174</f>
        <v>50</v>
      </c>
      <c r="H173" s="27">
        <f t="shared" ref="H173:I173" si="97">H174</f>
        <v>0</v>
      </c>
      <c r="I173" s="27">
        <f t="shared" si="97"/>
        <v>0</v>
      </c>
      <c r="J173" s="2"/>
    </row>
    <row r="174" spans="1:10" ht="45" outlineLevel="6" x14ac:dyDescent="0.25">
      <c r="A174" s="24">
        <v>164</v>
      </c>
      <c r="B174" s="25" t="s">
        <v>20</v>
      </c>
      <c r="C174" s="26" t="s">
        <v>1</v>
      </c>
      <c r="D174" s="26" t="s">
        <v>182</v>
      </c>
      <c r="E174" s="26" t="s">
        <v>202</v>
      </c>
      <c r="F174" s="26" t="s">
        <v>21</v>
      </c>
      <c r="G174" s="27">
        <v>50</v>
      </c>
      <c r="H174" s="27">
        <v>0</v>
      </c>
      <c r="I174" s="27">
        <v>0</v>
      </c>
      <c r="J174" s="2"/>
    </row>
    <row r="175" spans="1:10" ht="30" outlineLevel="5" x14ac:dyDescent="0.25">
      <c r="A175" s="24">
        <v>165</v>
      </c>
      <c r="B175" s="25" t="s">
        <v>203</v>
      </c>
      <c r="C175" s="26" t="s">
        <v>1</v>
      </c>
      <c r="D175" s="26" t="s">
        <v>182</v>
      </c>
      <c r="E175" s="26" t="s">
        <v>204</v>
      </c>
      <c r="F175" s="26"/>
      <c r="G175" s="27">
        <f>G176</f>
        <v>2261.85</v>
      </c>
      <c r="H175" s="27">
        <f t="shared" ref="H175:I175" si="98">H176</f>
        <v>0</v>
      </c>
      <c r="I175" s="27">
        <f t="shared" si="98"/>
        <v>0</v>
      </c>
      <c r="J175" s="2"/>
    </row>
    <row r="176" spans="1:10" ht="45" outlineLevel="6" x14ac:dyDescent="0.25">
      <c r="A176" s="24">
        <v>166</v>
      </c>
      <c r="B176" s="25" t="s">
        <v>20</v>
      </c>
      <c r="C176" s="26" t="s">
        <v>1</v>
      </c>
      <c r="D176" s="26" t="s">
        <v>182</v>
      </c>
      <c r="E176" s="26" t="s">
        <v>204</v>
      </c>
      <c r="F176" s="26" t="s">
        <v>21</v>
      </c>
      <c r="G176" s="27">
        <v>2261.85</v>
      </c>
      <c r="H176" s="27">
        <v>0</v>
      </c>
      <c r="I176" s="27">
        <v>0</v>
      </c>
      <c r="J176" s="2"/>
    </row>
    <row r="177" spans="1:10" ht="60" outlineLevel="5" x14ac:dyDescent="0.25">
      <c r="A177" s="24">
        <v>167</v>
      </c>
      <c r="B177" s="25" t="s">
        <v>205</v>
      </c>
      <c r="C177" s="26" t="s">
        <v>1</v>
      </c>
      <c r="D177" s="26" t="s">
        <v>182</v>
      </c>
      <c r="E177" s="26" t="s">
        <v>206</v>
      </c>
      <c r="F177" s="26"/>
      <c r="G177" s="27">
        <f>G178</f>
        <v>290</v>
      </c>
      <c r="H177" s="27">
        <f t="shared" ref="H177:I177" si="99">H178</f>
        <v>0</v>
      </c>
      <c r="I177" s="27">
        <f t="shared" si="99"/>
        <v>325</v>
      </c>
      <c r="J177" s="2"/>
    </row>
    <row r="178" spans="1:10" ht="45" outlineLevel="6" x14ac:dyDescent="0.25">
      <c r="A178" s="28">
        <v>168</v>
      </c>
      <c r="B178" s="25" t="s">
        <v>20</v>
      </c>
      <c r="C178" s="26" t="s">
        <v>1</v>
      </c>
      <c r="D178" s="26" t="s">
        <v>182</v>
      </c>
      <c r="E178" s="26" t="s">
        <v>206</v>
      </c>
      <c r="F178" s="26" t="s">
        <v>21</v>
      </c>
      <c r="G178" s="27">
        <v>290</v>
      </c>
      <c r="H178" s="27">
        <v>0</v>
      </c>
      <c r="I178" s="27">
        <v>325</v>
      </c>
      <c r="J178" s="2"/>
    </row>
    <row r="179" spans="1:10" ht="60" outlineLevel="5" x14ac:dyDescent="0.25">
      <c r="A179" s="28">
        <v>169</v>
      </c>
      <c r="B179" s="25" t="s">
        <v>207</v>
      </c>
      <c r="C179" s="26" t="s">
        <v>1</v>
      </c>
      <c r="D179" s="26" t="s">
        <v>182</v>
      </c>
      <c r="E179" s="26" t="s">
        <v>208</v>
      </c>
      <c r="F179" s="26"/>
      <c r="G179" s="27">
        <f>G180</f>
        <v>7048.2</v>
      </c>
      <c r="H179" s="27">
        <f t="shared" ref="H179:I179" si="100">H180</f>
        <v>0</v>
      </c>
      <c r="I179" s="27">
        <f t="shared" si="100"/>
        <v>0</v>
      </c>
      <c r="J179" s="2"/>
    </row>
    <row r="180" spans="1:10" ht="45" outlineLevel="6" x14ac:dyDescent="0.25">
      <c r="A180" s="24">
        <v>170</v>
      </c>
      <c r="B180" s="25" t="s">
        <v>20</v>
      </c>
      <c r="C180" s="26" t="s">
        <v>1</v>
      </c>
      <c r="D180" s="26" t="s">
        <v>182</v>
      </c>
      <c r="E180" s="26" t="s">
        <v>208</v>
      </c>
      <c r="F180" s="26" t="s">
        <v>21</v>
      </c>
      <c r="G180" s="27">
        <v>7048.2</v>
      </c>
      <c r="H180" s="27">
        <v>0</v>
      </c>
      <c r="I180" s="27">
        <v>0</v>
      </c>
      <c r="J180" s="2"/>
    </row>
    <row r="181" spans="1:10" ht="45" outlineLevel="5" x14ac:dyDescent="0.25">
      <c r="A181" s="24">
        <v>171</v>
      </c>
      <c r="B181" s="25" t="s">
        <v>209</v>
      </c>
      <c r="C181" s="26" t="s">
        <v>1</v>
      </c>
      <c r="D181" s="26" t="s">
        <v>182</v>
      </c>
      <c r="E181" s="26" t="s">
        <v>210</v>
      </c>
      <c r="F181" s="26"/>
      <c r="G181" s="27">
        <f>G182</f>
        <v>139693</v>
      </c>
      <c r="H181" s="27">
        <f t="shared" ref="H181:I181" si="101">H182</f>
        <v>0</v>
      </c>
      <c r="I181" s="27">
        <f t="shared" si="101"/>
        <v>0</v>
      </c>
      <c r="J181" s="2"/>
    </row>
    <row r="182" spans="1:10" ht="45" outlineLevel="6" x14ac:dyDescent="0.25">
      <c r="A182" s="24">
        <v>172</v>
      </c>
      <c r="B182" s="25" t="s">
        <v>20</v>
      </c>
      <c r="C182" s="26" t="s">
        <v>1</v>
      </c>
      <c r="D182" s="26" t="s">
        <v>182</v>
      </c>
      <c r="E182" s="26" t="s">
        <v>210</v>
      </c>
      <c r="F182" s="26" t="s">
        <v>21</v>
      </c>
      <c r="G182" s="27">
        <v>139693</v>
      </c>
      <c r="H182" s="27">
        <v>0</v>
      </c>
      <c r="I182" s="27">
        <v>0</v>
      </c>
      <c r="J182" s="2"/>
    </row>
    <row r="183" spans="1:10" ht="45" outlineLevel="5" x14ac:dyDescent="0.25">
      <c r="A183" s="24">
        <v>173</v>
      </c>
      <c r="B183" s="25" t="s">
        <v>209</v>
      </c>
      <c r="C183" s="26" t="s">
        <v>1</v>
      </c>
      <c r="D183" s="26" t="s">
        <v>182</v>
      </c>
      <c r="E183" s="26" t="s">
        <v>211</v>
      </c>
      <c r="F183" s="26"/>
      <c r="G183" s="27">
        <f>G184</f>
        <v>8290.4</v>
      </c>
      <c r="H183" s="27">
        <f t="shared" ref="H183:I183" si="102">H184</f>
        <v>0</v>
      </c>
      <c r="I183" s="27">
        <f t="shared" si="102"/>
        <v>0</v>
      </c>
      <c r="J183" s="2"/>
    </row>
    <row r="184" spans="1:10" ht="45" outlineLevel="6" x14ac:dyDescent="0.25">
      <c r="A184" s="24">
        <v>174</v>
      </c>
      <c r="B184" s="25" t="s">
        <v>20</v>
      </c>
      <c r="C184" s="26" t="s">
        <v>1</v>
      </c>
      <c r="D184" s="26" t="s">
        <v>182</v>
      </c>
      <c r="E184" s="26" t="s">
        <v>211</v>
      </c>
      <c r="F184" s="26" t="s">
        <v>21</v>
      </c>
      <c r="G184" s="27">
        <v>8290.4</v>
      </c>
      <c r="H184" s="27">
        <v>0</v>
      </c>
      <c r="I184" s="27">
        <v>0</v>
      </c>
      <c r="J184" s="2"/>
    </row>
    <row r="185" spans="1:10" ht="30" outlineLevel="4" x14ac:dyDescent="0.25">
      <c r="A185" s="24">
        <v>175</v>
      </c>
      <c r="B185" s="25" t="s">
        <v>175</v>
      </c>
      <c r="C185" s="26" t="s">
        <v>1</v>
      </c>
      <c r="D185" s="26" t="s">
        <v>182</v>
      </c>
      <c r="E185" s="26" t="s">
        <v>176</v>
      </c>
      <c r="F185" s="26"/>
      <c r="G185" s="27">
        <f>G186</f>
        <v>504.4</v>
      </c>
      <c r="H185" s="27">
        <f t="shared" ref="H185:I185" si="103">H186</f>
        <v>0</v>
      </c>
      <c r="I185" s="27">
        <f t="shared" si="103"/>
        <v>0</v>
      </c>
      <c r="J185" s="2"/>
    </row>
    <row r="186" spans="1:10" ht="45" outlineLevel="5" x14ac:dyDescent="0.25">
      <c r="A186" s="28">
        <v>176</v>
      </c>
      <c r="B186" s="25" t="s">
        <v>212</v>
      </c>
      <c r="C186" s="26" t="s">
        <v>1</v>
      </c>
      <c r="D186" s="26" t="s">
        <v>182</v>
      </c>
      <c r="E186" s="26" t="s">
        <v>213</v>
      </c>
      <c r="F186" s="26"/>
      <c r="G186" s="27">
        <f>G187</f>
        <v>504.4</v>
      </c>
      <c r="H186" s="27">
        <f t="shared" ref="H186:I186" si="104">H187</f>
        <v>0</v>
      </c>
      <c r="I186" s="27">
        <f t="shared" si="104"/>
        <v>0</v>
      </c>
      <c r="J186" s="2"/>
    </row>
    <row r="187" spans="1:10" ht="45" outlineLevel="6" x14ac:dyDescent="0.25">
      <c r="A187" s="28">
        <v>177</v>
      </c>
      <c r="B187" s="25" t="s">
        <v>20</v>
      </c>
      <c r="C187" s="26" t="s">
        <v>1</v>
      </c>
      <c r="D187" s="26" t="s">
        <v>182</v>
      </c>
      <c r="E187" s="26" t="s">
        <v>213</v>
      </c>
      <c r="F187" s="26" t="s">
        <v>21</v>
      </c>
      <c r="G187" s="27">
        <v>504.4</v>
      </c>
      <c r="H187" s="27">
        <v>0</v>
      </c>
      <c r="I187" s="27">
        <v>0</v>
      </c>
      <c r="J187" s="2"/>
    </row>
    <row r="188" spans="1:10" s="6" customFormat="1" outlineLevel="2" x14ac:dyDescent="0.25">
      <c r="A188" s="20">
        <v>178</v>
      </c>
      <c r="B188" s="21" t="s">
        <v>214</v>
      </c>
      <c r="C188" s="22" t="s">
        <v>1</v>
      </c>
      <c r="D188" s="22" t="s">
        <v>215</v>
      </c>
      <c r="E188" s="22"/>
      <c r="F188" s="22"/>
      <c r="G188" s="23">
        <f>G189</f>
        <v>936</v>
      </c>
      <c r="H188" s="23">
        <f t="shared" ref="H188:I188" si="105">H189</f>
        <v>1436</v>
      </c>
      <c r="I188" s="23">
        <f t="shared" si="105"/>
        <v>1436</v>
      </c>
      <c r="J188" s="5"/>
    </row>
    <row r="189" spans="1:10" ht="45" outlineLevel="3" x14ac:dyDescent="0.25">
      <c r="A189" s="24">
        <v>179</v>
      </c>
      <c r="B189" s="25" t="s">
        <v>113</v>
      </c>
      <c r="C189" s="26" t="s">
        <v>1</v>
      </c>
      <c r="D189" s="26" t="s">
        <v>215</v>
      </c>
      <c r="E189" s="26" t="s">
        <v>114</v>
      </c>
      <c r="F189" s="26"/>
      <c r="G189" s="27">
        <f>G190</f>
        <v>936</v>
      </c>
      <c r="H189" s="27">
        <f t="shared" ref="H189:I189" si="106">H190</f>
        <v>1436</v>
      </c>
      <c r="I189" s="27">
        <f t="shared" si="106"/>
        <v>1436</v>
      </c>
      <c r="J189" s="2"/>
    </row>
    <row r="190" spans="1:10" ht="30" outlineLevel="4" x14ac:dyDescent="0.25">
      <c r="A190" s="24">
        <v>180</v>
      </c>
      <c r="B190" s="25" t="s">
        <v>216</v>
      </c>
      <c r="C190" s="26" t="s">
        <v>1</v>
      </c>
      <c r="D190" s="26" t="s">
        <v>215</v>
      </c>
      <c r="E190" s="26" t="s">
        <v>217</v>
      </c>
      <c r="F190" s="26"/>
      <c r="G190" s="27">
        <f>G191+G193</f>
        <v>936</v>
      </c>
      <c r="H190" s="27">
        <f t="shared" ref="H190:I190" si="107">H191+H193</f>
        <v>1436</v>
      </c>
      <c r="I190" s="27">
        <f t="shared" si="107"/>
        <v>1436</v>
      </c>
      <c r="J190" s="2"/>
    </row>
    <row r="191" spans="1:10" ht="45" outlineLevel="5" x14ac:dyDescent="0.25">
      <c r="A191" s="24">
        <v>181</v>
      </c>
      <c r="B191" s="25" t="s">
        <v>218</v>
      </c>
      <c r="C191" s="26" t="s">
        <v>1</v>
      </c>
      <c r="D191" s="26" t="s">
        <v>215</v>
      </c>
      <c r="E191" s="26" t="s">
        <v>219</v>
      </c>
      <c r="F191" s="26"/>
      <c r="G191" s="27">
        <f>G192</f>
        <v>0</v>
      </c>
      <c r="H191" s="27">
        <f t="shared" ref="H191:I191" si="108">H192</f>
        <v>500</v>
      </c>
      <c r="I191" s="27">
        <f t="shared" si="108"/>
        <v>500</v>
      </c>
      <c r="J191" s="2"/>
    </row>
    <row r="192" spans="1:10" ht="45" outlineLevel="6" x14ac:dyDescent="0.25">
      <c r="A192" s="24">
        <v>182</v>
      </c>
      <c r="B192" s="25" t="s">
        <v>20</v>
      </c>
      <c r="C192" s="26" t="s">
        <v>1</v>
      </c>
      <c r="D192" s="26" t="s">
        <v>215</v>
      </c>
      <c r="E192" s="26" t="s">
        <v>219</v>
      </c>
      <c r="F192" s="26" t="s">
        <v>21</v>
      </c>
      <c r="G192" s="27">
        <v>0</v>
      </c>
      <c r="H192" s="27">
        <v>500</v>
      </c>
      <c r="I192" s="27">
        <v>500</v>
      </c>
      <c r="J192" s="2"/>
    </row>
    <row r="193" spans="1:10" ht="45" outlineLevel="5" x14ac:dyDescent="0.25">
      <c r="A193" s="24">
        <v>183</v>
      </c>
      <c r="B193" s="25" t="s">
        <v>220</v>
      </c>
      <c r="C193" s="26" t="s">
        <v>1</v>
      </c>
      <c r="D193" s="26" t="s">
        <v>215</v>
      </c>
      <c r="E193" s="26" t="s">
        <v>221</v>
      </c>
      <c r="F193" s="26"/>
      <c r="G193" s="27">
        <f>G194</f>
        <v>936</v>
      </c>
      <c r="H193" s="27">
        <f t="shared" ref="H193:I193" si="109">H194</f>
        <v>936</v>
      </c>
      <c r="I193" s="27">
        <f t="shared" si="109"/>
        <v>936</v>
      </c>
      <c r="J193" s="2"/>
    </row>
    <row r="194" spans="1:10" ht="45" outlineLevel="6" x14ac:dyDescent="0.25">
      <c r="A194" s="28">
        <v>184</v>
      </c>
      <c r="B194" s="25" t="s">
        <v>20</v>
      </c>
      <c r="C194" s="26" t="s">
        <v>1</v>
      </c>
      <c r="D194" s="26" t="s">
        <v>215</v>
      </c>
      <c r="E194" s="26" t="s">
        <v>221</v>
      </c>
      <c r="F194" s="26" t="s">
        <v>21</v>
      </c>
      <c r="G194" s="27">
        <v>936</v>
      </c>
      <c r="H194" s="27">
        <v>936</v>
      </c>
      <c r="I194" s="27">
        <v>936</v>
      </c>
      <c r="J194" s="2"/>
    </row>
    <row r="195" spans="1:10" s="6" customFormat="1" ht="30" outlineLevel="2" x14ac:dyDescent="0.25">
      <c r="A195" s="16">
        <v>185</v>
      </c>
      <c r="B195" s="21" t="s">
        <v>222</v>
      </c>
      <c r="C195" s="22" t="s">
        <v>1</v>
      </c>
      <c r="D195" s="22" t="s">
        <v>223</v>
      </c>
      <c r="E195" s="22"/>
      <c r="F195" s="22"/>
      <c r="G195" s="23">
        <f>G196+G202+G215</f>
        <v>5088.76</v>
      </c>
      <c r="H195" s="23">
        <f t="shared" ref="H195:I195" si="110">H196+H202+H215</f>
        <v>5528.76</v>
      </c>
      <c r="I195" s="23">
        <f t="shared" si="110"/>
        <v>5538.76</v>
      </c>
      <c r="J195" s="5"/>
    </row>
    <row r="196" spans="1:10" ht="60" outlineLevel="3" x14ac:dyDescent="0.25">
      <c r="A196" s="24">
        <v>186</v>
      </c>
      <c r="B196" s="25" t="s">
        <v>224</v>
      </c>
      <c r="C196" s="26" t="s">
        <v>1</v>
      </c>
      <c r="D196" s="26" t="s">
        <v>223</v>
      </c>
      <c r="E196" s="26" t="s">
        <v>225</v>
      </c>
      <c r="F196" s="26"/>
      <c r="G196" s="27">
        <f>G197</f>
        <v>1600</v>
      </c>
      <c r="H196" s="27">
        <f t="shared" ref="H196:I196" si="111">H197</f>
        <v>2000</v>
      </c>
      <c r="I196" s="27">
        <f t="shared" si="111"/>
        <v>2000</v>
      </c>
      <c r="J196" s="2"/>
    </row>
    <row r="197" spans="1:10" ht="30" outlineLevel="4" x14ac:dyDescent="0.25">
      <c r="A197" s="24">
        <v>187</v>
      </c>
      <c r="B197" s="25" t="s">
        <v>226</v>
      </c>
      <c r="C197" s="26" t="s">
        <v>1</v>
      </c>
      <c r="D197" s="26" t="s">
        <v>223</v>
      </c>
      <c r="E197" s="26" t="s">
        <v>227</v>
      </c>
      <c r="F197" s="26"/>
      <c r="G197" s="27">
        <f>G198+G200</f>
        <v>1600</v>
      </c>
      <c r="H197" s="27">
        <f t="shared" ref="H197:I197" si="112">H198+H200</f>
        <v>2000</v>
      </c>
      <c r="I197" s="27">
        <f t="shared" si="112"/>
        <v>2000</v>
      </c>
      <c r="J197" s="2"/>
    </row>
    <row r="198" spans="1:10" ht="60" outlineLevel="5" x14ac:dyDescent="0.25">
      <c r="A198" s="24">
        <v>188</v>
      </c>
      <c r="B198" s="25" t="s">
        <v>228</v>
      </c>
      <c r="C198" s="26" t="s">
        <v>1</v>
      </c>
      <c r="D198" s="26" t="s">
        <v>223</v>
      </c>
      <c r="E198" s="26" t="s">
        <v>229</v>
      </c>
      <c r="F198" s="26"/>
      <c r="G198" s="27">
        <f>G199</f>
        <v>1000</v>
      </c>
      <c r="H198" s="27">
        <f t="shared" ref="H198:I198" si="113">H199</f>
        <v>1400</v>
      </c>
      <c r="I198" s="27">
        <f t="shared" si="113"/>
        <v>1400</v>
      </c>
      <c r="J198" s="2"/>
    </row>
    <row r="199" spans="1:10" ht="45" outlineLevel="6" x14ac:dyDescent="0.25">
      <c r="A199" s="24">
        <v>189</v>
      </c>
      <c r="B199" s="25" t="s">
        <v>20</v>
      </c>
      <c r="C199" s="26" t="s">
        <v>1</v>
      </c>
      <c r="D199" s="26" t="s">
        <v>223</v>
      </c>
      <c r="E199" s="26" t="s">
        <v>229</v>
      </c>
      <c r="F199" s="26" t="s">
        <v>21</v>
      </c>
      <c r="G199" s="27">
        <v>1000</v>
      </c>
      <c r="H199" s="27">
        <v>1400</v>
      </c>
      <c r="I199" s="27">
        <v>1400</v>
      </c>
      <c r="J199" s="2"/>
    </row>
    <row r="200" spans="1:10" ht="60" outlineLevel="5" x14ac:dyDescent="0.25">
      <c r="A200" s="24">
        <v>190</v>
      </c>
      <c r="B200" s="25" t="s">
        <v>230</v>
      </c>
      <c r="C200" s="26" t="s">
        <v>1</v>
      </c>
      <c r="D200" s="26" t="s">
        <v>223</v>
      </c>
      <c r="E200" s="26" t="s">
        <v>231</v>
      </c>
      <c r="F200" s="26"/>
      <c r="G200" s="27">
        <f>G201</f>
        <v>600</v>
      </c>
      <c r="H200" s="27">
        <f t="shared" ref="H200:I200" si="114">H201</f>
        <v>600</v>
      </c>
      <c r="I200" s="27">
        <f t="shared" si="114"/>
        <v>600</v>
      </c>
      <c r="J200" s="2"/>
    </row>
    <row r="201" spans="1:10" ht="45" outlineLevel="6" x14ac:dyDescent="0.25">
      <c r="A201" s="24">
        <v>191</v>
      </c>
      <c r="B201" s="25" t="s">
        <v>20</v>
      </c>
      <c r="C201" s="26" t="s">
        <v>1</v>
      </c>
      <c r="D201" s="26" t="s">
        <v>223</v>
      </c>
      <c r="E201" s="26" t="s">
        <v>231</v>
      </c>
      <c r="F201" s="26" t="s">
        <v>21</v>
      </c>
      <c r="G201" s="27">
        <v>600</v>
      </c>
      <c r="H201" s="27">
        <v>600</v>
      </c>
      <c r="I201" s="27">
        <v>600</v>
      </c>
      <c r="J201" s="2"/>
    </row>
    <row r="202" spans="1:10" ht="90" outlineLevel="3" x14ac:dyDescent="0.25">
      <c r="A202" s="28">
        <v>192</v>
      </c>
      <c r="B202" s="25" t="s">
        <v>52</v>
      </c>
      <c r="C202" s="26" t="s">
        <v>1</v>
      </c>
      <c r="D202" s="26" t="s">
        <v>223</v>
      </c>
      <c r="E202" s="26" t="s">
        <v>53</v>
      </c>
      <c r="F202" s="26"/>
      <c r="G202" s="27">
        <f>G203+G210</f>
        <v>2910</v>
      </c>
      <c r="H202" s="27">
        <f t="shared" ref="H202:I202" si="115">H203+H210</f>
        <v>2950</v>
      </c>
      <c r="I202" s="27">
        <f t="shared" si="115"/>
        <v>2960</v>
      </c>
      <c r="J202" s="2"/>
    </row>
    <row r="203" spans="1:10" ht="120" outlineLevel="4" x14ac:dyDescent="0.25">
      <c r="A203" s="28">
        <v>193</v>
      </c>
      <c r="B203" s="25" t="s">
        <v>54</v>
      </c>
      <c r="C203" s="26" t="s">
        <v>1</v>
      </c>
      <c r="D203" s="26" t="s">
        <v>223</v>
      </c>
      <c r="E203" s="26" t="s">
        <v>55</v>
      </c>
      <c r="F203" s="26"/>
      <c r="G203" s="27">
        <f>G204+G206+G208</f>
        <v>1310</v>
      </c>
      <c r="H203" s="27">
        <f t="shared" ref="H203:I203" si="116">H204+H206+H208</f>
        <v>1350</v>
      </c>
      <c r="I203" s="27">
        <f t="shared" si="116"/>
        <v>1360</v>
      </c>
      <c r="J203" s="2"/>
    </row>
    <row r="204" spans="1:10" ht="105" outlineLevel="5" x14ac:dyDescent="0.25">
      <c r="A204" s="24">
        <v>194</v>
      </c>
      <c r="B204" s="25" t="s">
        <v>232</v>
      </c>
      <c r="C204" s="26" t="s">
        <v>1</v>
      </c>
      <c r="D204" s="26" t="s">
        <v>223</v>
      </c>
      <c r="E204" s="26" t="s">
        <v>233</v>
      </c>
      <c r="F204" s="26"/>
      <c r="G204" s="27">
        <f>G205</f>
        <v>920</v>
      </c>
      <c r="H204" s="27">
        <f t="shared" ref="H204:I204" si="117">H205</f>
        <v>960</v>
      </c>
      <c r="I204" s="27">
        <f t="shared" si="117"/>
        <v>970</v>
      </c>
      <c r="J204" s="2"/>
    </row>
    <row r="205" spans="1:10" ht="45" outlineLevel="6" x14ac:dyDescent="0.25">
      <c r="A205" s="24">
        <v>195</v>
      </c>
      <c r="B205" s="25" t="s">
        <v>20</v>
      </c>
      <c r="C205" s="26" t="s">
        <v>1</v>
      </c>
      <c r="D205" s="26" t="s">
        <v>223</v>
      </c>
      <c r="E205" s="26" t="s">
        <v>233</v>
      </c>
      <c r="F205" s="26" t="s">
        <v>21</v>
      </c>
      <c r="G205" s="27">
        <v>920</v>
      </c>
      <c r="H205" s="27">
        <v>960</v>
      </c>
      <c r="I205" s="27">
        <v>970</v>
      </c>
      <c r="J205" s="2"/>
    </row>
    <row r="206" spans="1:10" ht="75" outlineLevel="5" x14ac:dyDescent="0.25">
      <c r="A206" s="24">
        <v>196</v>
      </c>
      <c r="B206" s="25" t="s">
        <v>234</v>
      </c>
      <c r="C206" s="26" t="s">
        <v>1</v>
      </c>
      <c r="D206" s="26" t="s">
        <v>223</v>
      </c>
      <c r="E206" s="26" t="s">
        <v>235</v>
      </c>
      <c r="F206" s="26"/>
      <c r="G206" s="27">
        <f>G207</f>
        <v>380</v>
      </c>
      <c r="H206" s="27">
        <f t="shared" ref="H206:I206" si="118">H207</f>
        <v>380</v>
      </c>
      <c r="I206" s="27">
        <f t="shared" si="118"/>
        <v>380</v>
      </c>
      <c r="J206" s="2"/>
    </row>
    <row r="207" spans="1:10" ht="45" outlineLevel="6" x14ac:dyDescent="0.25">
      <c r="A207" s="24">
        <v>197</v>
      </c>
      <c r="B207" s="25" t="s">
        <v>20</v>
      </c>
      <c r="C207" s="26" t="s">
        <v>1</v>
      </c>
      <c r="D207" s="26" t="s">
        <v>223</v>
      </c>
      <c r="E207" s="26" t="s">
        <v>235</v>
      </c>
      <c r="F207" s="26" t="s">
        <v>21</v>
      </c>
      <c r="G207" s="27">
        <v>380</v>
      </c>
      <c r="H207" s="27">
        <v>380</v>
      </c>
      <c r="I207" s="27">
        <v>380</v>
      </c>
      <c r="J207" s="2"/>
    </row>
    <row r="208" spans="1:10" ht="105" outlineLevel="5" x14ac:dyDescent="0.25">
      <c r="A208" s="24">
        <v>198</v>
      </c>
      <c r="B208" s="25" t="s">
        <v>236</v>
      </c>
      <c r="C208" s="26" t="s">
        <v>1</v>
      </c>
      <c r="D208" s="26" t="s">
        <v>223</v>
      </c>
      <c r="E208" s="26" t="s">
        <v>237</v>
      </c>
      <c r="F208" s="26"/>
      <c r="G208" s="27">
        <f>G209</f>
        <v>10</v>
      </c>
      <c r="H208" s="27">
        <f t="shared" ref="H208:I208" si="119">H209</f>
        <v>10</v>
      </c>
      <c r="I208" s="27">
        <f t="shared" si="119"/>
        <v>10</v>
      </c>
      <c r="J208" s="2"/>
    </row>
    <row r="209" spans="1:10" ht="45" outlineLevel="6" x14ac:dyDescent="0.25">
      <c r="A209" s="24">
        <v>199</v>
      </c>
      <c r="B209" s="25" t="s">
        <v>20</v>
      </c>
      <c r="C209" s="26" t="s">
        <v>1</v>
      </c>
      <c r="D209" s="26" t="s">
        <v>223</v>
      </c>
      <c r="E209" s="26" t="s">
        <v>237</v>
      </c>
      <c r="F209" s="26" t="s">
        <v>21</v>
      </c>
      <c r="G209" s="27">
        <v>10</v>
      </c>
      <c r="H209" s="27">
        <v>10</v>
      </c>
      <c r="I209" s="27">
        <v>10</v>
      </c>
      <c r="J209" s="2"/>
    </row>
    <row r="210" spans="1:10" ht="60" outlineLevel="4" x14ac:dyDescent="0.25">
      <c r="A210" s="28">
        <v>200</v>
      </c>
      <c r="B210" s="25" t="s">
        <v>167</v>
      </c>
      <c r="C210" s="26" t="s">
        <v>1</v>
      </c>
      <c r="D210" s="26" t="s">
        <v>223</v>
      </c>
      <c r="E210" s="26" t="s">
        <v>168</v>
      </c>
      <c r="F210" s="26"/>
      <c r="G210" s="27">
        <f>G211+G213</f>
        <v>1600</v>
      </c>
      <c r="H210" s="27">
        <f t="shared" ref="H210:I210" si="120">H211+H213</f>
        <v>1600</v>
      </c>
      <c r="I210" s="27">
        <f t="shared" si="120"/>
        <v>1600</v>
      </c>
      <c r="J210" s="2"/>
    </row>
    <row r="211" spans="1:10" ht="135" outlineLevel="5" x14ac:dyDescent="0.25">
      <c r="A211" s="28">
        <v>201</v>
      </c>
      <c r="B211" s="25" t="s">
        <v>169</v>
      </c>
      <c r="C211" s="26" t="s">
        <v>1</v>
      </c>
      <c r="D211" s="26" t="s">
        <v>223</v>
      </c>
      <c r="E211" s="26" t="s">
        <v>170</v>
      </c>
      <c r="F211" s="26"/>
      <c r="G211" s="27">
        <f>G212</f>
        <v>1300</v>
      </c>
      <c r="H211" s="27">
        <f t="shared" ref="H211:I211" si="121">H212</f>
        <v>1300</v>
      </c>
      <c r="I211" s="27">
        <f t="shared" si="121"/>
        <v>1300</v>
      </c>
      <c r="J211" s="2"/>
    </row>
    <row r="212" spans="1:10" ht="45" outlineLevel="6" x14ac:dyDescent="0.25">
      <c r="A212" s="24">
        <v>202</v>
      </c>
      <c r="B212" s="25" t="s">
        <v>20</v>
      </c>
      <c r="C212" s="26" t="s">
        <v>1</v>
      </c>
      <c r="D212" s="26" t="s">
        <v>223</v>
      </c>
      <c r="E212" s="26" t="s">
        <v>170</v>
      </c>
      <c r="F212" s="26" t="s">
        <v>21</v>
      </c>
      <c r="G212" s="27">
        <v>1300</v>
      </c>
      <c r="H212" s="27">
        <v>1300</v>
      </c>
      <c r="I212" s="27">
        <v>1300</v>
      </c>
      <c r="J212" s="2"/>
    </row>
    <row r="213" spans="1:10" ht="30" outlineLevel="5" x14ac:dyDescent="0.25">
      <c r="A213" s="24">
        <v>203</v>
      </c>
      <c r="B213" s="25" t="s">
        <v>238</v>
      </c>
      <c r="C213" s="26" t="s">
        <v>1</v>
      </c>
      <c r="D213" s="26" t="s">
        <v>223</v>
      </c>
      <c r="E213" s="26" t="s">
        <v>239</v>
      </c>
      <c r="F213" s="26"/>
      <c r="G213" s="27">
        <f>G214</f>
        <v>300</v>
      </c>
      <c r="H213" s="27">
        <f t="shared" ref="H213:I213" si="122">H214</f>
        <v>300</v>
      </c>
      <c r="I213" s="27">
        <f t="shared" si="122"/>
        <v>300</v>
      </c>
      <c r="J213" s="2"/>
    </row>
    <row r="214" spans="1:10" ht="45" outlineLevel="6" x14ac:dyDescent="0.25">
      <c r="A214" s="24">
        <v>204</v>
      </c>
      <c r="B214" s="25" t="s">
        <v>20</v>
      </c>
      <c r="C214" s="26" t="s">
        <v>1</v>
      </c>
      <c r="D214" s="26" t="s">
        <v>223</v>
      </c>
      <c r="E214" s="26" t="s">
        <v>239</v>
      </c>
      <c r="F214" s="26" t="s">
        <v>21</v>
      </c>
      <c r="G214" s="27">
        <v>300</v>
      </c>
      <c r="H214" s="27">
        <v>300</v>
      </c>
      <c r="I214" s="27">
        <v>300</v>
      </c>
      <c r="J214" s="2"/>
    </row>
    <row r="215" spans="1:10" ht="60" outlineLevel="3" x14ac:dyDescent="0.25">
      <c r="A215" s="24">
        <v>205</v>
      </c>
      <c r="B215" s="25" t="s">
        <v>149</v>
      </c>
      <c r="C215" s="26" t="s">
        <v>1</v>
      </c>
      <c r="D215" s="26" t="s">
        <v>223</v>
      </c>
      <c r="E215" s="26" t="s">
        <v>150</v>
      </c>
      <c r="F215" s="26"/>
      <c r="G215" s="27">
        <f>G216</f>
        <v>578.76</v>
      </c>
      <c r="H215" s="27">
        <f t="shared" ref="H215:I215" si="123">H216</f>
        <v>578.76</v>
      </c>
      <c r="I215" s="27">
        <f t="shared" si="123"/>
        <v>578.76</v>
      </c>
      <c r="J215" s="2"/>
    </row>
    <row r="216" spans="1:10" ht="60" outlineLevel="4" x14ac:dyDescent="0.25">
      <c r="A216" s="24">
        <v>206</v>
      </c>
      <c r="B216" s="25" t="s">
        <v>240</v>
      </c>
      <c r="C216" s="26" t="s">
        <v>1</v>
      </c>
      <c r="D216" s="26" t="s">
        <v>223</v>
      </c>
      <c r="E216" s="26" t="s">
        <v>241</v>
      </c>
      <c r="F216" s="26"/>
      <c r="G216" s="27">
        <f>G217</f>
        <v>578.76</v>
      </c>
      <c r="H216" s="27">
        <f t="shared" ref="H216:I216" si="124">H217</f>
        <v>578.76</v>
      </c>
      <c r="I216" s="27">
        <f t="shared" si="124"/>
        <v>578.76</v>
      </c>
      <c r="J216" s="2"/>
    </row>
    <row r="217" spans="1:10" ht="45" outlineLevel="5" x14ac:dyDescent="0.25">
      <c r="A217" s="24">
        <v>207</v>
      </c>
      <c r="B217" s="25" t="s">
        <v>242</v>
      </c>
      <c r="C217" s="26" t="s">
        <v>1</v>
      </c>
      <c r="D217" s="26" t="s">
        <v>223</v>
      </c>
      <c r="E217" s="26" t="s">
        <v>243</v>
      </c>
      <c r="F217" s="26"/>
      <c r="G217" s="27">
        <f>G218</f>
        <v>578.76</v>
      </c>
      <c r="H217" s="27">
        <f t="shared" ref="H217:I217" si="125">H218</f>
        <v>578.76</v>
      </c>
      <c r="I217" s="27">
        <f t="shared" si="125"/>
        <v>578.76</v>
      </c>
      <c r="J217" s="2"/>
    </row>
    <row r="218" spans="1:10" ht="75" outlineLevel="6" x14ac:dyDescent="0.25">
      <c r="A218" s="28">
        <v>208</v>
      </c>
      <c r="B218" s="25" t="s">
        <v>103</v>
      </c>
      <c r="C218" s="26" t="s">
        <v>1</v>
      </c>
      <c r="D218" s="26" t="s">
        <v>223</v>
      </c>
      <c r="E218" s="26" t="s">
        <v>243</v>
      </c>
      <c r="F218" s="26" t="s">
        <v>104</v>
      </c>
      <c r="G218" s="27">
        <v>578.76</v>
      </c>
      <c r="H218" s="27">
        <v>578.76</v>
      </c>
      <c r="I218" s="27">
        <v>578.76</v>
      </c>
      <c r="J218" s="2"/>
    </row>
    <row r="219" spans="1:10" s="6" customFormat="1" ht="30" outlineLevel="1" x14ac:dyDescent="0.25">
      <c r="A219" s="16">
        <v>209</v>
      </c>
      <c r="B219" s="21" t="s">
        <v>244</v>
      </c>
      <c r="C219" s="22" t="s">
        <v>1</v>
      </c>
      <c r="D219" s="22" t="s">
        <v>245</v>
      </c>
      <c r="E219" s="22"/>
      <c r="F219" s="22"/>
      <c r="G219" s="23">
        <f>G220+G236+G283+G325</f>
        <v>358163.08</v>
      </c>
      <c r="H219" s="23">
        <f>H220+H236+H283+H325</f>
        <v>213674.79</v>
      </c>
      <c r="I219" s="23">
        <f>I220+I236+I283+I325</f>
        <v>138867.25000000003</v>
      </c>
      <c r="J219" s="5"/>
    </row>
    <row r="220" spans="1:10" s="6" customFormat="1" outlineLevel="2" x14ac:dyDescent="0.25">
      <c r="A220" s="20">
        <v>210</v>
      </c>
      <c r="B220" s="21" t="s">
        <v>246</v>
      </c>
      <c r="C220" s="22" t="s">
        <v>1</v>
      </c>
      <c r="D220" s="22" t="s">
        <v>247</v>
      </c>
      <c r="E220" s="22"/>
      <c r="F220" s="22"/>
      <c r="G220" s="23">
        <f>G221+G228</f>
        <v>46715.3</v>
      </c>
      <c r="H220" s="23">
        <f t="shared" ref="H220:I220" si="126">H221+H228</f>
        <v>20099.3</v>
      </c>
      <c r="I220" s="23">
        <f t="shared" si="126"/>
        <v>20099.3</v>
      </c>
      <c r="J220" s="5"/>
    </row>
    <row r="221" spans="1:10" ht="60" outlineLevel="3" x14ac:dyDescent="0.25">
      <c r="A221" s="24">
        <v>211</v>
      </c>
      <c r="B221" s="25" t="s">
        <v>224</v>
      </c>
      <c r="C221" s="26" t="s">
        <v>1</v>
      </c>
      <c r="D221" s="26" t="s">
        <v>247</v>
      </c>
      <c r="E221" s="26" t="s">
        <v>225</v>
      </c>
      <c r="F221" s="26"/>
      <c r="G221" s="27">
        <f>G222</f>
        <v>36616</v>
      </c>
      <c r="H221" s="27">
        <f t="shared" ref="H221:I221" si="127">H222</f>
        <v>10000</v>
      </c>
      <c r="I221" s="27">
        <f t="shared" si="127"/>
        <v>10000</v>
      </c>
      <c r="J221" s="2"/>
    </row>
    <row r="222" spans="1:10" ht="45" outlineLevel="4" x14ac:dyDescent="0.25">
      <c r="A222" s="24">
        <v>212</v>
      </c>
      <c r="B222" s="25" t="s">
        <v>248</v>
      </c>
      <c r="C222" s="26" t="s">
        <v>1</v>
      </c>
      <c r="D222" s="26" t="s">
        <v>247</v>
      </c>
      <c r="E222" s="26" t="s">
        <v>249</v>
      </c>
      <c r="F222" s="26"/>
      <c r="G222" s="27">
        <f>G223+G225</f>
        <v>36616</v>
      </c>
      <c r="H222" s="27">
        <f t="shared" ref="H222:I222" si="128">H223+H225</f>
        <v>10000</v>
      </c>
      <c r="I222" s="27">
        <f t="shared" si="128"/>
        <v>10000</v>
      </c>
      <c r="J222" s="2"/>
    </row>
    <row r="223" spans="1:10" outlineLevel="5" x14ac:dyDescent="0.25">
      <c r="A223" s="24">
        <v>213</v>
      </c>
      <c r="B223" s="25" t="s">
        <v>250</v>
      </c>
      <c r="C223" s="26" t="s">
        <v>1</v>
      </c>
      <c r="D223" s="26" t="s">
        <v>247</v>
      </c>
      <c r="E223" s="26" t="s">
        <v>251</v>
      </c>
      <c r="F223" s="26"/>
      <c r="G223" s="27">
        <f>G224</f>
        <v>24616</v>
      </c>
      <c r="H223" s="27">
        <f t="shared" ref="H223:I223" si="129">H224</f>
        <v>0</v>
      </c>
      <c r="I223" s="27">
        <f t="shared" si="129"/>
        <v>0</v>
      </c>
      <c r="J223" s="2"/>
    </row>
    <row r="224" spans="1:10" ht="45" outlineLevel="6" x14ac:dyDescent="0.25">
      <c r="A224" s="24">
        <v>214</v>
      </c>
      <c r="B224" s="25" t="s">
        <v>20</v>
      </c>
      <c r="C224" s="26" t="s">
        <v>1</v>
      </c>
      <c r="D224" s="26" t="s">
        <v>247</v>
      </c>
      <c r="E224" s="26" t="s">
        <v>251</v>
      </c>
      <c r="F224" s="26" t="s">
        <v>21</v>
      </c>
      <c r="G224" s="27">
        <v>24616</v>
      </c>
      <c r="H224" s="27">
        <v>0</v>
      </c>
      <c r="I224" s="27">
        <v>0</v>
      </c>
      <c r="J224" s="2"/>
    </row>
    <row r="225" spans="1:10" ht="60" outlineLevel="5" x14ac:dyDescent="0.25">
      <c r="A225" s="24">
        <v>215</v>
      </c>
      <c r="B225" s="25" t="s">
        <v>252</v>
      </c>
      <c r="C225" s="26" t="s">
        <v>1</v>
      </c>
      <c r="D225" s="26" t="s">
        <v>247</v>
      </c>
      <c r="E225" s="26" t="s">
        <v>253</v>
      </c>
      <c r="F225" s="26"/>
      <c r="G225" s="27">
        <f>G226+G227</f>
        <v>12000</v>
      </c>
      <c r="H225" s="27">
        <f t="shared" ref="H225:I225" si="130">H226+H227</f>
        <v>10000</v>
      </c>
      <c r="I225" s="27">
        <f t="shared" si="130"/>
        <v>10000</v>
      </c>
      <c r="J225" s="2"/>
    </row>
    <row r="226" spans="1:10" outlineLevel="6" x14ac:dyDescent="0.25">
      <c r="A226" s="28">
        <v>216</v>
      </c>
      <c r="B226" s="25" t="s">
        <v>58</v>
      </c>
      <c r="C226" s="26" t="s">
        <v>1</v>
      </c>
      <c r="D226" s="26" t="s">
        <v>247</v>
      </c>
      <c r="E226" s="26" t="s">
        <v>253</v>
      </c>
      <c r="F226" s="26" t="s">
        <v>59</v>
      </c>
      <c r="G226" s="27">
        <v>6000</v>
      </c>
      <c r="H226" s="27">
        <v>5000</v>
      </c>
      <c r="I226" s="27">
        <v>5000</v>
      </c>
      <c r="J226" s="2"/>
    </row>
    <row r="227" spans="1:10" ht="30" outlineLevel="6" x14ac:dyDescent="0.25">
      <c r="A227" s="28">
        <v>217</v>
      </c>
      <c r="B227" s="25" t="s">
        <v>24</v>
      </c>
      <c r="C227" s="26" t="s">
        <v>1</v>
      </c>
      <c r="D227" s="26" t="s">
        <v>247</v>
      </c>
      <c r="E227" s="26" t="s">
        <v>253</v>
      </c>
      <c r="F227" s="26" t="s">
        <v>25</v>
      </c>
      <c r="G227" s="27">
        <v>6000</v>
      </c>
      <c r="H227" s="27">
        <v>5000</v>
      </c>
      <c r="I227" s="27">
        <v>5000</v>
      </c>
      <c r="J227" s="2"/>
    </row>
    <row r="228" spans="1:10" ht="75" outlineLevel="3" x14ac:dyDescent="0.25">
      <c r="A228" s="24">
        <v>218</v>
      </c>
      <c r="B228" s="25" t="s">
        <v>141</v>
      </c>
      <c r="C228" s="26" t="s">
        <v>1</v>
      </c>
      <c r="D228" s="26" t="s">
        <v>247</v>
      </c>
      <c r="E228" s="26" t="s">
        <v>142</v>
      </c>
      <c r="F228" s="26"/>
      <c r="G228" s="27">
        <f>G229</f>
        <v>10099.299999999999</v>
      </c>
      <c r="H228" s="27">
        <f t="shared" ref="H228:I228" si="131">H229</f>
        <v>10099.299999999999</v>
      </c>
      <c r="I228" s="27">
        <f t="shared" si="131"/>
        <v>10099.299999999999</v>
      </c>
      <c r="J228" s="2"/>
    </row>
    <row r="229" spans="1:10" ht="45" outlineLevel="4" x14ac:dyDescent="0.25">
      <c r="A229" s="24">
        <v>219</v>
      </c>
      <c r="B229" s="25" t="s">
        <v>254</v>
      </c>
      <c r="C229" s="26" t="s">
        <v>1</v>
      </c>
      <c r="D229" s="26" t="s">
        <v>247</v>
      </c>
      <c r="E229" s="26" t="s">
        <v>255</v>
      </c>
      <c r="F229" s="26"/>
      <c r="G229" s="27">
        <f>G230+G232+G234</f>
        <v>10099.299999999999</v>
      </c>
      <c r="H229" s="27">
        <f t="shared" ref="H229:I229" si="132">H230+H232+H234</f>
        <v>10099.299999999999</v>
      </c>
      <c r="I229" s="27">
        <f t="shared" si="132"/>
        <v>10099.299999999999</v>
      </c>
      <c r="J229" s="2"/>
    </row>
    <row r="230" spans="1:10" ht="45" outlineLevel="5" x14ac:dyDescent="0.25">
      <c r="A230" s="24">
        <v>220</v>
      </c>
      <c r="B230" s="25" t="s">
        <v>256</v>
      </c>
      <c r="C230" s="26" t="s">
        <v>1</v>
      </c>
      <c r="D230" s="26" t="s">
        <v>247</v>
      </c>
      <c r="E230" s="26" t="s">
        <v>257</v>
      </c>
      <c r="F230" s="26"/>
      <c r="G230" s="27">
        <f>G231</f>
        <v>2743</v>
      </c>
      <c r="H230" s="27">
        <f t="shared" ref="H230:I230" si="133">H231</f>
        <v>2743</v>
      </c>
      <c r="I230" s="27">
        <f t="shared" si="133"/>
        <v>2743</v>
      </c>
      <c r="J230" s="2"/>
    </row>
    <row r="231" spans="1:10" ht="45" outlineLevel="6" x14ac:dyDescent="0.25">
      <c r="A231" s="24">
        <v>221</v>
      </c>
      <c r="B231" s="25" t="s">
        <v>20</v>
      </c>
      <c r="C231" s="26" t="s">
        <v>1</v>
      </c>
      <c r="D231" s="26" t="s">
        <v>247</v>
      </c>
      <c r="E231" s="26" t="s">
        <v>257</v>
      </c>
      <c r="F231" s="26" t="s">
        <v>21</v>
      </c>
      <c r="G231" s="27">
        <v>2743</v>
      </c>
      <c r="H231" s="27">
        <v>2743</v>
      </c>
      <c r="I231" s="27">
        <v>2743</v>
      </c>
      <c r="J231" s="2"/>
    </row>
    <row r="232" spans="1:10" ht="45" outlineLevel="5" x14ac:dyDescent="0.25">
      <c r="A232" s="24">
        <v>222</v>
      </c>
      <c r="B232" s="25" t="s">
        <v>258</v>
      </c>
      <c r="C232" s="26" t="s">
        <v>1</v>
      </c>
      <c r="D232" s="26" t="s">
        <v>247</v>
      </c>
      <c r="E232" s="26" t="s">
        <v>259</v>
      </c>
      <c r="F232" s="26"/>
      <c r="G232" s="27">
        <f>G233</f>
        <v>100</v>
      </c>
      <c r="H232" s="27">
        <f t="shared" ref="H232:I232" si="134">H233</f>
        <v>100</v>
      </c>
      <c r="I232" s="27">
        <f t="shared" si="134"/>
        <v>100</v>
      </c>
      <c r="J232" s="2"/>
    </row>
    <row r="233" spans="1:10" ht="45" outlineLevel="6" x14ac:dyDescent="0.25">
      <c r="A233" s="24">
        <v>223</v>
      </c>
      <c r="B233" s="25" t="s">
        <v>20</v>
      </c>
      <c r="C233" s="26" t="s">
        <v>1</v>
      </c>
      <c r="D233" s="26" t="s">
        <v>247</v>
      </c>
      <c r="E233" s="26" t="s">
        <v>259</v>
      </c>
      <c r="F233" s="26" t="s">
        <v>21</v>
      </c>
      <c r="G233" s="27">
        <v>100</v>
      </c>
      <c r="H233" s="27">
        <v>100</v>
      </c>
      <c r="I233" s="27">
        <v>100</v>
      </c>
      <c r="J233" s="2"/>
    </row>
    <row r="234" spans="1:10" ht="110.25" customHeight="1" outlineLevel="5" x14ac:dyDescent="0.25">
      <c r="A234" s="28">
        <v>224</v>
      </c>
      <c r="B234" s="25" t="s">
        <v>260</v>
      </c>
      <c r="C234" s="26" t="s">
        <v>1</v>
      </c>
      <c r="D234" s="26" t="s">
        <v>247</v>
      </c>
      <c r="E234" s="26" t="s">
        <v>261</v>
      </c>
      <c r="F234" s="26"/>
      <c r="G234" s="27">
        <f>G235</f>
        <v>7256.3</v>
      </c>
      <c r="H234" s="27">
        <f t="shared" ref="H234:I234" si="135">H235</f>
        <v>7256.3</v>
      </c>
      <c r="I234" s="27">
        <f t="shared" si="135"/>
        <v>7256.3</v>
      </c>
      <c r="J234" s="2"/>
    </row>
    <row r="235" spans="1:10" ht="45" outlineLevel="6" x14ac:dyDescent="0.25">
      <c r="A235" s="28">
        <v>225</v>
      </c>
      <c r="B235" s="25" t="s">
        <v>20</v>
      </c>
      <c r="C235" s="26" t="s">
        <v>1</v>
      </c>
      <c r="D235" s="26" t="s">
        <v>247</v>
      </c>
      <c r="E235" s="26" t="s">
        <v>261</v>
      </c>
      <c r="F235" s="26" t="s">
        <v>21</v>
      </c>
      <c r="G235" s="27">
        <v>7256.3</v>
      </c>
      <c r="H235" s="27">
        <v>7256.3</v>
      </c>
      <c r="I235" s="27">
        <v>7256.3</v>
      </c>
      <c r="J235" s="2"/>
    </row>
    <row r="236" spans="1:10" s="6" customFormat="1" outlineLevel="2" x14ac:dyDescent="0.25">
      <c r="A236" s="20">
        <v>226</v>
      </c>
      <c r="B236" s="21" t="s">
        <v>262</v>
      </c>
      <c r="C236" s="22" t="s">
        <v>1</v>
      </c>
      <c r="D236" s="22" t="s">
        <v>263</v>
      </c>
      <c r="E236" s="22"/>
      <c r="F236" s="22"/>
      <c r="G236" s="23">
        <f>G237+G243+G280+G276</f>
        <v>187286.75</v>
      </c>
      <c r="H236" s="23">
        <f t="shared" ref="H236:I236" si="136">H237+H243+H280+H276</f>
        <v>120557.52</v>
      </c>
      <c r="I236" s="23">
        <f t="shared" si="136"/>
        <v>44203.710000000006</v>
      </c>
      <c r="J236" s="5"/>
    </row>
    <row r="237" spans="1:10" ht="60" outlineLevel="3" x14ac:dyDescent="0.25">
      <c r="A237" s="24">
        <v>227</v>
      </c>
      <c r="B237" s="25" t="s">
        <v>224</v>
      </c>
      <c r="C237" s="26" t="s">
        <v>1</v>
      </c>
      <c r="D237" s="26" t="s">
        <v>263</v>
      </c>
      <c r="E237" s="26" t="s">
        <v>225</v>
      </c>
      <c r="F237" s="26"/>
      <c r="G237" s="27">
        <f>G238</f>
        <v>1800</v>
      </c>
      <c r="H237" s="27">
        <f t="shared" ref="H237:I237" si="137">H238</f>
        <v>5250</v>
      </c>
      <c r="I237" s="27">
        <f t="shared" si="137"/>
        <v>5250</v>
      </c>
      <c r="J237" s="2"/>
    </row>
    <row r="238" spans="1:10" ht="30" outlineLevel="4" x14ac:dyDescent="0.25">
      <c r="A238" s="24">
        <v>228</v>
      </c>
      <c r="B238" s="25" t="s">
        <v>264</v>
      </c>
      <c r="C238" s="26" t="s">
        <v>1</v>
      </c>
      <c r="D238" s="26" t="s">
        <v>263</v>
      </c>
      <c r="E238" s="26" t="s">
        <v>265</v>
      </c>
      <c r="F238" s="26"/>
      <c r="G238" s="27">
        <f>G239+G241</f>
        <v>1800</v>
      </c>
      <c r="H238" s="27">
        <f t="shared" ref="H238:I238" si="138">H239+H241</f>
        <v>5250</v>
      </c>
      <c r="I238" s="27">
        <f t="shared" si="138"/>
        <v>5250</v>
      </c>
      <c r="J238" s="2"/>
    </row>
    <row r="239" spans="1:10" ht="30" outlineLevel="5" x14ac:dyDescent="0.25">
      <c r="A239" s="24">
        <v>229</v>
      </c>
      <c r="B239" s="25" t="s">
        <v>266</v>
      </c>
      <c r="C239" s="26" t="s">
        <v>1</v>
      </c>
      <c r="D239" s="26" t="s">
        <v>263</v>
      </c>
      <c r="E239" s="26" t="s">
        <v>267</v>
      </c>
      <c r="F239" s="26"/>
      <c r="G239" s="27">
        <f>G240</f>
        <v>0</v>
      </c>
      <c r="H239" s="27">
        <f t="shared" ref="H239:I239" si="139">H240</f>
        <v>5000</v>
      </c>
      <c r="I239" s="27">
        <f t="shared" si="139"/>
        <v>5000</v>
      </c>
      <c r="J239" s="2"/>
    </row>
    <row r="240" spans="1:10" outlineLevel="6" x14ac:dyDescent="0.25">
      <c r="A240" s="24">
        <v>230</v>
      </c>
      <c r="B240" s="25" t="s">
        <v>58</v>
      </c>
      <c r="C240" s="26" t="s">
        <v>1</v>
      </c>
      <c r="D240" s="26" t="s">
        <v>263</v>
      </c>
      <c r="E240" s="26" t="s">
        <v>267</v>
      </c>
      <c r="F240" s="26" t="s">
        <v>59</v>
      </c>
      <c r="G240" s="27">
        <v>0</v>
      </c>
      <c r="H240" s="27">
        <v>5000</v>
      </c>
      <c r="I240" s="27">
        <v>5000</v>
      </c>
      <c r="J240" s="2"/>
    </row>
    <row r="241" spans="1:10" ht="45" outlineLevel="5" x14ac:dyDescent="0.25">
      <c r="A241" s="24">
        <v>231</v>
      </c>
      <c r="B241" s="25" t="s">
        <v>268</v>
      </c>
      <c r="C241" s="26" t="s">
        <v>1</v>
      </c>
      <c r="D241" s="26" t="s">
        <v>263</v>
      </c>
      <c r="E241" s="26" t="s">
        <v>269</v>
      </c>
      <c r="F241" s="26"/>
      <c r="G241" s="27">
        <f>G242</f>
        <v>1800</v>
      </c>
      <c r="H241" s="27">
        <f t="shared" ref="H241:I241" si="140">H242</f>
        <v>250</v>
      </c>
      <c r="I241" s="27">
        <f t="shared" si="140"/>
        <v>250</v>
      </c>
      <c r="J241" s="2"/>
    </row>
    <row r="242" spans="1:10" ht="45" outlineLevel="6" x14ac:dyDescent="0.25">
      <c r="A242" s="28">
        <v>232</v>
      </c>
      <c r="B242" s="25" t="s">
        <v>20</v>
      </c>
      <c r="C242" s="26" t="s">
        <v>1</v>
      </c>
      <c r="D242" s="26" t="s">
        <v>263</v>
      </c>
      <c r="E242" s="26" t="s">
        <v>269</v>
      </c>
      <c r="F242" s="26" t="s">
        <v>21</v>
      </c>
      <c r="G242" s="27">
        <v>1800</v>
      </c>
      <c r="H242" s="27">
        <v>250</v>
      </c>
      <c r="I242" s="27">
        <v>250</v>
      </c>
      <c r="J242" s="2"/>
    </row>
    <row r="243" spans="1:10" ht="75" outlineLevel="3" x14ac:dyDescent="0.25">
      <c r="A243" s="28">
        <v>233</v>
      </c>
      <c r="B243" s="25" t="s">
        <v>141</v>
      </c>
      <c r="C243" s="26" t="s">
        <v>1</v>
      </c>
      <c r="D243" s="26" t="s">
        <v>263</v>
      </c>
      <c r="E243" s="26" t="s">
        <v>142</v>
      </c>
      <c r="F243" s="26"/>
      <c r="G243" s="27">
        <f>G244+G255+G258+G267+G271</f>
        <v>132184.91</v>
      </c>
      <c r="H243" s="27">
        <f>H244+H255+H258+H267+H271</f>
        <v>115307.52</v>
      </c>
      <c r="I243" s="27">
        <f>I244+I255+I258+I267+I271</f>
        <v>38953.710000000006</v>
      </c>
      <c r="J243" s="2"/>
    </row>
    <row r="244" spans="1:10" ht="75" outlineLevel="4" x14ac:dyDescent="0.25">
      <c r="A244" s="24">
        <v>234</v>
      </c>
      <c r="B244" s="25" t="s">
        <v>270</v>
      </c>
      <c r="C244" s="26" t="s">
        <v>1</v>
      </c>
      <c r="D244" s="26" t="s">
        <v>263</v>
      </c>
      <c r="E244" s="26" t="s">
        <v>271</v>
      </c>
      <c r="F244" s="26"/>
      <c r="G244" s="27">
        <f>G245+G249+G251+G253+G247</f>
        <v>64199.61</v>
      </c>
      <c r="H244" s="27">
        <f t="shared" ref="H244:I244" si="141">H245+H249+H251+H253+H247</f>
        <v>9616.619999999999</v>
      </c>
      <c r="I244" s="27">
        <f t="shared" si="141"/>
        <v>300</v>
      </c>
      <c r="J244" s="2"/>
    </row>
    <row r="245" spans="1:10" ht="45" outlineLevel="5" x14ac:dyDescent="0.25">
      <c r="A245" s="24">
        <v>235</v>
      </c>
      <c r="B245" s="25" t="s">
        <v>272</v>
      </c>
      <c r="C245" s="26" t="s">
        <v>1</v>
      </c>
      <c r="D245" s="26" t="s">
        <v>263</v>
      </c>
      <c r="E245" s="26" t="s">
        <v>273</v>
      </c>
      <c r="F245" s="26"/>
      <c r="G245" s="27">
        <f>G246</f>
        <v>58232.99</v>
      </c>
      <c r="H245" s="27">
        <f t="shared" ref="H245:I245" si="142">H246</f>
        <v>0</v>
      </c>
      <c r="I245" s="27">
        <f t="shared" si="142"/>
        <v>0</v>
      </c>
      <c r="J245" s="2"/>
    </row>
    <row r="246" spans="1:10" outlineLevel="6" x14ac:dyDescent="0.25">
      <c r="A246" s="24">
        <v>236</v>
      </c>
      <c r="B246" s="25" t="s">
        <v>58</v>
      </c>
      <c r="C246" s="26" t="s">
        <v>1</v>
      </c>
      <c r="D246" s="26" t="s">
        <v>263</v>
      </c>
      <c r="E246" s="26" t="s">
        <v>273</v>
      </c>
      <c r="F246" s="26" t="s">
        <v>59</v>
      </c>
      <c r="G246" s="27">
        <v>58232.99</v>
      </c>
      <c r="H246" s="27">
        <v>0</v>
      </c>
      <c r="I246" s="27">
        <v>0</v>
      </c>
      <c r="J246" s="2"/>
    </row>
    <row r="247" spans="1:10" ht="75" outlineLevel="6" x14ac:dyDescent="0.25">
      <c r="A247" s="24">
        <v>237</v>
      </c>
      <c r="B247" s="25" t="s">
        <v>743</v>
      </c>
      <c r="C247" s="26" t="s">
        <v>1</v>
      </c>
      <c r="D247" s="26" t="s">
        <v>263</v>
      </c>
      <c r="E247" s="33" t="s">
        <v>744</v>
      </c>
      <c r="F247" s="26"/>
      <c r="G247" s="27">
        <f>SUM(G248)</f>
        <v>1500</v>
      </c>
      <c r="H247" s="27">
        <f t="shared" ref="H247:I247" si="143">SUM(H248)</f>
        <v>3500</v>
      </c>
      <c r="I247" s="27">
        <f t="shared" si="143"/>
        <v>0</v>
      </c>
      <c r="J247" s="2"/>
    </row>
    <row r="248" spans="1:10" outlineLevel="6" x14ac:dyDescent="0.25">
      <c r="A248" s="24">
        <v>238</v>
      </c>
      <c r="B248" s="25" t="s">
        <v>58</v>
      </c>
      <c r="C248" s="26" t="s">
        <v>1</v>
      </c>
      <c r="D248" s="26" t="s">
        <v>263</v>
      </c>
      <c r="E248" s="33" t="s">
        <v>744</v>
      </c>
      <c r="F248" s="26">
        <v>410</v>
      </c>
      <c r="G248" s="27">
        <v>1500</v>
      </c>
      <c r="H248" s="27">
        <v>3500</v>
      </c>
      <c r="I248" s="27">
        <v>0</v>
      </c>
      <c r="J248" s="2"/>
    </row>
    <row r="249" spans="1:10" ht="75" outlineLevel="5" x14ac:dyDescent="0.25">
      <c r="A249" s="24">
        <v>239</v>
      </c>
      <c r="B249" s="25" t="s">
        <v>274</v>
      </c>
      <c r="C249" s="26" t="s">
        <v>1</v>
      </c>
      <c r="D249" s="26" t="s">
        <v>263</v>
      </c>
      <c r="E249" s="26" t="s">
        <v>275</v>
      </c>
      <c r="F249" s="26"/>
      <c r="G249" s="27">
        <f>G250</f>
        <v>400</v>
      </c>
      <c r="H249" s="27">
        <f t="shared" ref="H249:I249" si="144">H250</f>
        <v>300</v>
      </c>
      <c r="I249" s="27">
        <f t="shared" si="144"/>
        <v>300</v>
      </c>
      <c r="J249" s="2"/>
    </row>
    <row r="250" spans="1:10" ht="45" outlineLevel="6" x14ac:dyDescent="0.25">
      <c r="A250" s="28">
        <v>240</v>
      </c>
      <c r="B250" s="25" t="s">
        <v>20</v>
      </c>
      <c r="C250" s="26" t="s">
        <v>1</v>
      </c>
      <c r="D250" s="26" t="s">
        <v>263</v>
      </c>
      <c r="E250" s="26" t="s">
        <v>275</v>
      </c>
      <c r="F250" s="26" t="s">
        <v>21</v>
      </c>
      <c r="G250" s="27">
        <v>400</v>
      </c>
      <c r="H250" s="27">
        <v>300</v>
      </c>
      <c r="I250" s="27">
        <v>300</v>
      </c>
      <c r="J250" s="2"/>
    </row>
    <row r="251" spans="1:10" ht="60" outlineLevel="5" x14ac:dyDescent="0.25">
      <c r="A251" s="28">
        <v>241</v>
      </c>
      <c r="B251" s="25" t="s">
        <v>276</v>
      </c>
      <c r="C251" s="26" t="s">
        <v>1</v>
      </c>
      <c r="D251" s="26" t="s">
        <v>263</v>
      </c>
      <c r="E251" s="26" t="s">
        <v>277</v>
      </c>
      <c r="F251" s="26"/>
      <c r="G251" s="27">
        <f>G252</f>
        <v>2566.62</v>
      </c>
      <c r="H251" s="27">
        <f t="shared" ref="H251:I251" si="145">H252</f>
        <v>2066.62</v>
      </c>
      <c r="I251" s="27">
        <f t="shared" si="145"/>
        <v>0</v>
      </c>
      <c r="J251" s="2"/>
    </row>
    <row r="252" spans="1:10" ht="60" outlineLevel="6" x14ac:dyDescent="0.25">
      <c r="A252" s="24">
        <v>242</v>
      </c>
      <c r="B252" s="25" t="s">
        <v>278</v>
      </c>
      <c r="C252" s="26" t="s">
        <v>1</v>
      </c>
      <c r="D252" s="26" t="s">
        <v>263</v>
      </c>
      <c r="E252" s="26" t="s">
        <v>277</v>
      </c>
      <c r="F252" s="26" t="s">
        <v>279</v>
      </c>
      <c r="G252" s="27">
        <v>2566.62</v>
      </c>
      <c r="H252" s="27">
        <v>2066.62</v>
      </c>
      <c r="I252" s="27">
        <v>0</v>
      </c>
      <c r="J252" s="2"/>
    </row>
    <row r="253" spans="1:10" ht="45" outlineLevel="5" x14ac:dyDescent="0.25">
      <c r="A253" s="24">
        <v>243</v>
      </c>
      <c r="B253" s="25" t="s">
        <v>280</v>
      </c>
      <c r="C253" s="26" t="s">
        <v>1</v>
      </c>
      <c r="D253" s="26" t="s">
        <v>263</v>
      </c>
      <c r="E253" s="26" t="s">
        <v>281</v>
      </c>
      <c r="F253" s="26"/>
      <c r="G253" s="27">
        <f>G254</f>
        <v>1500</v>
      </c>
      <c r="H253" s="27">
        <f t="shared" ref="H253:I253" si="146">H254</f>
        <v>3750</v>
      </c>
      <c r="I253" s="27">
        <f t="shared" si="146"/>
        <v>0</v>
      </c>
      <c r="J253" s="2"/>
    </row>
    <row r="254" spans="1:10" ht="60" outlineLevel="6" x14ac:dyDescent="0.25">
      <c r="A254" s="24">
        <v>244</v>
      </c>
      <c r="B254" s="25" t="s">
        <v>278</v>
      </c>
      <c r="C254" s="26" t="s">
        <v>1</v>
      </c>
      <c r="D254" s="26" t="s">
        <v>263</v>
      </c>
      <c r="E254" s="26" t="s">
        <v>281</v>
      </c>
      <c r="F254" s="26" t="s">
        <v>279</v>
      </c>
      <c r="G254" s="27">
        <v>1500</v>
      </c>
      <c r="H254" s="27">
        <v>3750</v>
      </c>
      <c r="I254" s="27">
        <v>0</v>
      </c>
      <c r="J254" s="2"/>
    </row>
    <row r="255" spans="1:10" ht="45" outlineLevel="4" x14ac:dyDescent="0.25">
      <c r="A255" s="24">
        <v>245</v>
      </c>
      <c r="B255" s="25" t="s">
        <v>254</v>
      </c>
      <c r="C255" s="26" t="s">
        <v>1</v>
      </c>
      <c r="D255" s="26" t="s">
        <v>263</v>
      </c>
      <c r="E255" s="26" t="s">
        <v>255</v>
      </c>
      <c r="F255" s="26"/>
      <c r="G255" s="27">
        <f>G256</f>
        <v>4040.57</v>
      </c>
      <c r="H255" s="27">
        <f t="shared" ref="H255:I255" si="147">H256</f>
        <v>3810.38</v>
      </c>
      <c r="I255" s="27">
        <f t="shared" si="147"/>
        <v>3810.38</v>
      </c>
      <c r="J255" s="2"/>
    </row>
    <row r="256" spans="1:10" ht="105" outlineLevel="5" x14ac:dyDescent="0.25">
      <c r="A256" s="24">
        <v>246</v>
      </c>
      <c r="B256" s="25" t="s">
        <v>282</v>
      </c>
      <c r="C256" s="26" t="s">
        <v>1</v>
      </c>
      <c r="D256" s="26" t="s">
        <v>263</v>
      </c>
      <c r="E256" s="26" t="s">
        <v>283</v>
      </c>
      <c r="F256" s="26"/>
      <c r="G256" s="27">
        <f>G257</f>
        <v>4040.57</v>
      </c>
      <c r="H256" s="27">
        <f t="shared" ref="H256:I256" si="148">H257</f>
        <v>3810.38</v>
      </c>
      <c r="I256" s="27">
        <f t="shared" si="148"/>
        <v>3810.38</v>
      </c>
      <c r="J256" s="2"/>
    </row>
    <row r="257" spans="1:10" ht="60" outlineLevel="6" x14ac:dyDescent="0.25">
      <c r="A257" s="24">
        <v>247</v>
      </c>
      <c r="B257" s="25" t="s">
        <v>278</v>
      </c>
      <c r="C257" s="26" t="s">
        <v>1</v>
      </c>
      <c r="D257" s="26" t="s">
        <v>263</v>
      </c>
      <c r="E257" s="26" t="s">
        <v>283</v>
      </c>
      <c r="F257" s="26" t="s">
        <v>279</v>
      </c>
      <c r="G257" s="27">
        <v>4040.57</v>
      </c>
      <c r="H257" s="27">
        <v>3810.38</v>
      </c>
      <c r="I257" s="27">
        <v>3810.38</v>
      </c>
      <c r="J257" s="2"/>
    </row>
    <row r="258" spans="1:10" ht="45" outlineLevel="4" x14ac:dyDescent="0.25">
      <c r="A258" s="28">
        <v>248</v>
      </c>
      <c r="B258" s="25" t="s">
        <v>284</v>
      </c>
      <c r="C258" s="26" t="s">
        <v>1</v>
      </c>
      <c r="D258" s="26" t="s">
        <v>263</v>
      </c>
      <c r="E258" s="26" t="s">
        <v>285</v>
      </c>
      <c r="F258" s="26"/>
      <c r="G258" s="27">
        <f>G259+G261+G263+G265</f>
        <v>48749.19</v>
      </c>
      <c r="H258" s="27">
        <f t="shared" ref="H258:I258" si="149">H259+H261+H263+H265</f>
        <v>91647.03</v>
      </c>
      <c r="I258" s="27">
        <f t="shared" si="149"/>
        <v>24411.54</v>
      </c>
      <c r="J258" s="2"/>
    </row>
    <row r="259" spans="1:10" ht="90" outlineLevel="5" x14ac:dyDescent="0.25">
      <c r="A259" s="28">
        <v>249</v>
      </c>
      <c r="B259" s="25" t="s">
        <v>286</v>
      </c>
      <c r="C259" s="26" t="s">
        <v>1</v>
      </c>
      <c r="D259" s="26" t="s">
        <v>263</v>
      </c>
      <c r="E259" s="26" t="s">
        <v>287</v>
      </c>
      <c r="F259" s="26"/>
      <c r="G259" s="27">
        <f>G260</f>
        <v>6820</v>
      </c>
      <c r="H259" s="27">
        <f t="shared" ref="H259:I259" si="150">H260</f>
        <v>820</v>
      </c>
      <c r="I259" s="27">
        <f t="shared" si="150"/>
        <v>4320</v>
      </c>
      <c r="J259" s="2"/>
    </row>
    <row r="260" spans="1:10" ht="45" outlineLevel="6" x14ac:dyDescent="0.25">
      <c r="A260" s="24">
        <v>250</v>
      </c>
      <c r="B260" s="25" t="s">
        <v>20</v>
      </c>
      <c r="C260" s="26" t="s">
        <v>1</v>
      </c>
      <c r="D260" s="26" t="s">
        <v>263</v>
      </c>
      <c r="E260" s="26" t="s">
        <v>287</v>
      </c>
      <c r="F260" s="26" t="s">
        <v>21</v>
      </c>
      <c r="G260" s="27">
        <f>8320-1500</f>
        <v>6820</v>
      </c>
      <c r="H260" s="27">
        <f>4320-3500</f>
        <v>820</v>
      </c>
      <c r="I260" s="27">
        <v>4320</v>
      </c>
      <c r="J260" s="2"/>
    </row>
    <row r="261" spans="1:10" ht="45" outlineLevel="5" x14ac:dyDescent="0.25">
      <c r="A261" s="24">
        <v>251</v>
      </c>
      <c r="B261" s="25" t="s">
        <v>288</v>
      </c>
      <c r="C261" s="26" t="s">
        <v>1</v>
      </c>
      <c r="D261" s="26" t="s">
        <v>263</v>
      </c>
      <c r="E261" s="26" t="s">
        <v>289</v>
      </c>
      <c r="F261" s="26"/>
      <c r="G261" s="27">
        <f>G262</f>
        <v>2000</v>
      </c>
      <c r="H261" s="27">
        <f t="shared" ref="H261:I261" si="151">H262</f>
        <v>1000</v>
      </c>
      <c r="I261" s="27">
        <f t="shared" si="151"/>
        <v>1000</v>
      </c>
      <c r="J261" s="2"/>
    </row>
    <row r="262" spans="1:10" ht="45" outlineLevel="6" x14ac:dyDescent="0.25">
      <c r="A262" s="24">
        <v>252</v>
      </c>
      <c r="B262" s="25" t="s">
        <v>20</v>
      </c>
      <c r="C262" s="26" t="s">
        <v>1</v>
      </c>
      <c r="D262" s="26" t="s">
        <v>263</v>
      </c>
      <c r="E262" s="26" t="s">
        <v>289</v>
      </c>
      <c r="F262" s="26" t="s">
        <v>21</v>
      </c>
      <c r="G262" s="27">
        <v>2000</v>
      </c>
      <c r="H262" s="27">
        <v>1000</v>
      </c>
      <c r="I262" s="27">
        <v>1000</v>
      </c>
      <c r="J262" s="2"/>
    </row>
    <row r="263" spans="1:10" ht="75" outlineLevel="5" x14ac:dyDescent="0.25">
      <c r="A263" s="24">
        <v>253</v>
      </c>
      <c r="B263" s="25" t="s">
        <v>290</v>
      </c>
      <c r="C263" s="26" t="s">
        <v>1</v>
      </c>
      <c r="D263" s="26" t="s">
        <v>263</v>
      </c>
      <c r="E263" s="26" t="s">
        <v>291</v>
      </c>
      <c r="F263" s="26"/>
      <c r="G263" s="27">
        <f>G264</f>
        <v>36132.9</v>
      </c>
      <c r="H263" s="27">
        <f t="shared" ref="H263:I263" si="152">H264</f>
        <v>0</v>
      </c>
      <c r="I263" s="27">
        <f t="shared" si="152"/>
        <v>0</v>
      </c>
      <c r="J263" s="2"/>
    </row>
    <row r="264" spans="1:10" outlineLevel="6" x14ac:dyDescent="0.25">
      <c r="A264" s="24">
        <v>254</v>
      </c>
      <c r="B264" s="25" t="s">
        <v>58</v>
      </c>
      <c r="C264" s="26" t="s">
        <v>1</v>
      </c>
      <c r="D264" s="26" t="s">
        <v>263</v>
      </c>
      <c r="E264" s="26" t="s">
        <v>291</v>
      </c>
      <c r="F264" s="26" t="s">
        <v>59</v>
      </c>
      <c r="G264" s="27">
        <v>36132.9</v>
      </c>
      <c r="H264" s="27">
        <v>0</v>
      </c>
      <c r="I264" s="27">
        <v>0</v>
      </c>
      <c r="J264" s="2"/>
    </row>
    <row r="265" spans="1:10" ht="75" outlineLevel="5" x14ac:dyDescent="0.25">
      <c r="A265" s="24">
        <v>255</v>
      </c>
      <c r="B265" s="25" t="s">
        <v>290</v>
      </c>
      <c r="C265" s="26" t="s">
        <v>1</v>
      </c>
      <c r="D265" s="26" t="s">
        <v>263</v>
      </c>
      <c r="E265" s="26" t="s">
        <v>292</v>
      </c>
      <c r="F265" s="26"/>
      <c r="G265" s="27">
        <f>G266</f>
        <v>3796.29</v>
      </c>
      <c r="H265" s="27">
        <f t="shared" ref="H265:I265" si="153">H266</f>
        <v>89827.03</v>
      </c>
      <c r="I265" s="27">
        <f t="shared" si="153"/>
        <v>19091.54</v>
      </c>
      <c r="J265" s="2"/>
    </row>
    <row r="266" spans="1:10" outlineLevel="6" x14ac:dyDescent="0.25">
      <c r="A266" s="28">
        <v>256</v>
      </c>
      <c r="B266" s="25" t="s">
        <v>58</v>
      </c>
      <c r="C266" s="26" t="s">
        <v>1</v>
      </c>
      <c r="D266" s="26" t="s">
        <v>263</v>
      </c>
      <c r="E266" s="26" t="s">
        <v>292</v>
      </c>
      <c r="F266" s="26" t="s">
        <v>59</v>
      </c>
      <c r="G266" s="27">
        <v>3796.29</v>
      </c>
      <c r="H266" s="27">
        <v>89827.03</v>
      </c>
      <c r="I266" s="27">
        <v>19091.54</v>
      </c>
      <c r="J266" s="2"/>
    </row>
    <row r="267" spans="1:10" ht="30" outlineLevel="4" x14ac:dyDescent="0.25">
      <c r="A267" s="28">
        <v>257</v>
      </c>
      <c r="B267" s="25" t="s">
        <v>143</v>
      </c>
      <c r="C267" s="26" t="s">
        <v>1</v>
      </c>
      <c r="D267" s="26" t="s">
        <v>263</v>
      </c>
      <c r="E267" s="26" t="s">
        <v>144</v>
      </c>
      <c r="F267" s="26"/>
      <c r="G267" s="27">
        <f>G268</f>
        <v>12945.54</v>
      </c>
      <c r="H267" s="27">
        <f t="shared" ref="H267:I267" si="154">H268</f>
        <v>9864.49</v>
      </c>
      <c r="I267" s="27">
        <f t="shared" si="154"/>
        <v>10047.790000000001</v>
      </c>
      <c r="J267" s="2"/>
    </row>
    <row r="268" spans="1:10" ht="30" outlineLevel="5" x14ac:dyDescent="0.25">
      <c r="A268" s="24">
        <v>258</v>
      </c>
      <c r="B268" s="25" t="s">
        <v>293</v>
      </c>
      <c r="C268" s="26" t="s">
        <v>1</v>
      </c>
      <c r="D268" s="26" t="s">
        <v>263</v>
      </c>
      <c r="E268" s="26" t="s">
        <v>294</v>
      </c>
      <c r="F268" s="26"/>
      <c r="G268" s="27">
        <f>G269+G270</f>
        <v>12945.54</v>
      </c>
      <c r="H268" s="27">
        <f t="shared" ref="H268:I268" si="155">H269+H270</f>
        <v>9864.49</v>
      </c>
      <c r="I268" s="27">
        <f t="shared" si="155"/>
        <v>10047.790000000001</v>
      </c>
      <c r="J268" s="2"/>
    </row>
    <row r="269" spans="1:10" ht="45" outlineLevel="6" x14ac:dyDescent="0.25">
      <c r="A269" s="24">
        <v>259</v>
      </c>
      <c r="B269" s="25" t="s">
        <v>20</v>
      </c>
      <c r="C269" s="26" t="s">
        <v>1</v>
      </c>
      <c r="D269" s="26" t="s">
        <v>263</v>
      </c>
      <c r="E269" s="26" t="s">
        <v>294</v>
      </c>
      <c r="F269" s="26" t="s">
        <v>21</v>
      </c>
      <c r="G269" s="27">
        <v>6730.3</v>
      </c>
      <c r="H269" s="27">
        <v>3584.45</v>
      </c>
      <c r="I269" s="27">
        <v>3584.45</v>
      </c>
      <c r="J269" s="2"/>
    </row>
    <row r="270" spans="1:10" outlineLevel="6" x14ac:dyDescent="0.25">
      <c r="A270" s="24">
        <v>260</v>
      </c>
      <c r="B270" s="25" t="s">
        <v>99</v>
      </c>
      <c r="C270" s="26" t="s">
        <v>1</v>
      </c>
      <c r="D270" s="26" t="s">
        <v>263</v>
      </c>
      <c r="E270" s="26" t="s">
        <v>294</v>
      </c>
      <c r="F270" s="26" t="s">
        <v>100</v>
      </c>
      <c r="G270" s="27">
        <v>6215.24</v>
      </c>
      <c r="H270" s="27">
        <v>6280.04</v>
      </c>
      <c r="I270" s="27">
        <v>6463.34</v>
      </c>
      <c r="J270" s="2"/>
    </row>
    <row r="271" spans="1:10" ht="45" outlineLevel="4" x14ac:dyDescent="0.25">
      <c r="A271" s="24">
        <v>261</v>
      </c>
      <c r="B271" s="25" t="s">
        <v>295</v>
      </c>
      <c r="C271" s="26" t="s">
        <v>1</v>
      </c>
      <c r="D271" s="26" t="s">
        <v>263</v>
      </c>
      <c r="E271" s="26" t="s">
        <v>296</v>
      </c>
      <c r="F271" s="26"/>
      <c r="G271" s="27">
        <f>G272+G274</f>
        <v>2250</v>
      </c>
      <c r="H271" s="27">
        <f t="shared" ref="H271:I271" si="156">H272+H274</f>
        <v>369</v>
      </c>
      <c r="I271" s="27">
        <f t="shared" si="156"/>
        <v>384</v>
      </c>
      <c r="J271" s="2"/>
    </row>
    <row r="272" spans="1:10" ht="45" outlineLevel="5" x14ac:dyDescent="0.25">
      <c r="A272" s="24">
        <v>262</v>
      </c>
      <c r="B272" s="25" t="s">
        <v>297</v>
      </c>
      <c r="C272" s="26" t="s">
        <v>1</v>
      </c>
      <c r="D272" s="26" t="s">
        <v>263</v>
      </c>
      <c r="E272" s="26" t="s">
        <v>298</v>
      </c>
      <c r="F272" s="26"/>
      <c r="G272" s="27">
        <f>G273</f>
        <v>500</v>
      </c>
      <c r="H272" s="27">
        <f t="shared" ref="H272:I272" si="157">H273</f>
        <v>369</v>
      </c>
      <c r="I272" s="27">
        <f t="shared" si="157"/>
        <v>384</v>
      </c>
      <c r="J272" s="2"/>
    </row>
    <row r="273" spans="1:10" outlineLevel="6" x14ac:dyDescent="0.25">
      <c r="A273" s="24">
        <v>263</v>
      </c>
      <c r="B273" s="25" t="s">
        <v>99</v>
      </c>
      <c r="C273" s="26" t="s">
        <v>1</v>
      </c>
      <c r="D273" s="26" t="s">
        <v>263</v>
      </c>
      <c r="E273" s="26" t="s">
        <v>298</v>
      </c>
      <c r="F273" s="26" t="s">
        <v>100</v>
      </c>
      <c r="G273" s="27">
        <v>500</v>
      </c>
      <c r="H273" s="27">
        <v>369</v>
      </c>
      <c r="I273" s="27">
        <v>384</v>
      </c>
      <c r="J273" s="2"/>
    </row>
    <row r="274" spans="1:10" ht="60" outlineLevel="5" x14ac:dyDescent="0.25">
      <c r="A274" s="28">
        <v>264</v>
      </c>
      <c r="B274" s="25" t="s">
        <v>299</v>
      </c>
      <c r="C274" s="26" t="s">
        <v>1</v>
      </c>
      <c r="D274" s="26" t="s">
        <v>263</v>
      </c>
      <c r="E274" s="26" t="s">
        <v>300</v>
      </c>
      <c r="F274" s="26"/>
      <c r="G274" s="27">
        <f>G275</f>
        <v>1750</v>
      </c>
      <c r="H274" s="27">
        <f t="shared" ref="H274:I274" si="158">H275</f>
        <v>0</v>
      </c>
      <c r="I274" s="27">
        <f t="shared" si="158"/>
        <v>0</v>
      </c>
      <c r="J274" s="2"/>
    </row>
    <row r="275" spans="1:10" ht="45" outlineLevel="6" x14ac:dyDescent="0.25">
      <c r="A275" s="28">
        <v>265</v>
      </c>
      <c r="B275" s="25" t="s">
        <v>20</v>
      </c>
      <c r="C275" s="26" t="s">
        <v>1</v>
      </c>
      <c r="D275" s="26" t="s">
        <v>263</v>
      </c>
      <c r="E275" s="26" t="s">
        <v>300</v>
      </c>
      <c r="F275" s="26" t="s">
        <v>21</v>
      </c>
      <c r="G275" s="27">
        <v>1750</v>
      </c>
      <c r="H275" s="27">
        <v>0</v>
      </c>
      <c r="I275" s="27">
        <v>0</v>
      </c>
      <c r="J275" s="2"/>
    </row>
    <row r="276" spans="1:10" ht="90" outlineLevel="6" x14ac:dyDescent="0.25">
      <c r="A276" s="24">
        <v>266</v>
      </c>
      <c r="B276" s="25" t="s">
        <v>745</v>
      </c>
      <c r="C276" s="26" t="s">
        <v>1</v>
      </c>
      <c r="D276" s="26" t="s">
        <v>263</v>
      </c>
      <c r="E276" s="33" t="s">
        <v>53</v>
      </c>
      <c r="F276" s="26"/>
      <c r="G276" s="27">
        <f>G277</f>
        <v>41301.839999999997</v>
      </c>
      <c r="H276" s="27">
        <f t="shared" ref="H276:I276" si="159">H277</f>
        <v>0</v>
      </c>
      <c r="I276" s="27">
        <f t="shared" si="159"/>
        <v>0</v>
      </c>
      <c r="J276" s="2"/>
    </row>
    <row r="277" spans="1:10" ht="120" outlineLevel="6" x14ac:dyDescent="0.25">
      <c r="A277" s="24">
        <v>267</v>
      </c>
      <c r="B277" s="25" t="s">
        <v>746</v>
      </c>
      <c r="C277" s="26" t="s">
        <v>1</v>
      </c>
      <c r="D277" s="26" t="s">
        <v>263</v>
      </c>
      <c r="E277" s="33" t="s">
        <v>55</v>
      </c>
      <c r="F277" s="26"/>
      <c r="G277" s="27">
        <f>G278</f>
        <v>41301.839999999997</v>
      </c>
      <c r="H277" s="27">
        <f>H278</f>
        <v>0</v>
      </c>
      <c r="I277" s="27">
        <f>I278</f>
        <v>0</v>
      </c>
      <c r="J277" s="2"/>
    </row>
    <row r="278" spans="1:10" ht="30" outlineLevel="6" x14ac:dyDescent="0.25">
      <c r="A278" s="24">
        <v>268</v>
      </c>
      <c r="B278" s="25" t="s">
        <v>747</v>
      </c>
      <c r="C278" s="26" t="s">
        <v>1</v>
      </c>
      <c r="D278" s="26" t="s">
        <v>263</v>
      </c>
      <c r="E278" s="33" t="s">
        <v>57</v>
      </c>
      <c r="F278" s="26"/>
      <c r="G278" s="27">
        <f>G279</f>
        <v>41301.839999999997</v>
      </c>
      <c r="H278" s="27">
        <f>H279</f>
        <v>0</v>
      </c>
      <c r="I278" s="27">
        <f>I279</f>
        <v>0</v>
      </c>
      <c r="J278" s="2"/>
    </row>
    <row r="279" spans="1:10" outlineLevel="6" x14ac:dyDescent="0.25">
      <c r="A279" s="24">
        <v>269</v>
      </c>
      <c r="B279" s="25" t="s">
        <v>748</v>
      </c>
      <c r="C279" s="26" t="s">
        <v>1</v>
      </c>
      <c r="D279" s="26" t="s">
        <v>263</v>
      </c>
      <c r="E279" s="33" t="s">
        <v>57</v>
      </c>
      <c r="F279" s="26">
        <v>410</v>
      </c>
      <c r="G279" s="27">
        <v>41301.839999999997</v>
      </c>
      <c r="H279" s="27">
        <v>0</v>
      </c>
      <c r="I279" s="27">
        <v>0</v>
      </c>
      <c r="J279" s="2"/>
    </row>
    <row r="280" spans="1:10" outlineLevel="3" x14ac:dyDescent="0.25">
      <c r="A280" s="24">
        <v>270</v>
      </c>
      <c r="B280" s="25" t="s">
        <v>32</v>
      </c>
      <c r="C280" s="26" t="s">
        <v>1</v>
      </c>
      <c r="D280" s="26" t="s">
        <v>263</v>
      </c>
      <c r="E280" s="26" t="s">
        <v>33</v>
      </c>
      <c r="F280" s="26"/>
      <c r="G280" s="27">
        <f>G281</f>
        <v>12000</v>
      </c>
      <c r="H280" s="27">
        <f t="shared" ref="H280:I280" si="160">H281</f>
        <v>0</v>
      </c>
      <c r="I280" s="27">
        <f t="shared" si="160"/>
        <v>0</v>
      </c>
      <c r="J280" s="2"/>
    </row>
    <row r="281" spans="1:10" ht="30" outlineLevel="5" x14ac:dyDescent="0.25">
      <c r="A281" s="24">
        <v>271</v>
      </c>
      <c r="B281" s="25" t="s">
        <v>301</v>
      </c>
      <c r="C281" s="26" t="s">
        <v>1</v>
      </c>
      <c r="D281" s="26" t="s">
        <v>263</v>
      </c>
      <c r="E281" s="26" t="s">
        <v>302</v>
      </c>
      <c r="F281" s="26"/>
      <c r="G281" s="27">
        <f>G282</f>
        <v>12000</v>
      </c>
      <c r="H281" s="27">
        <f t="shared" ref="H281:I281" si="161">H282</f>
        <v>0</v>
      </c>
      <c r="I281" s="27">
        <f t="shared" si="161"/>
        <v>0</v>
      </c>
      <c r="J281" s="2"/>
    </row>
    <row r="282" spans="1:10" ht="75" outlineLevel="6" x14ac:dyDescent="0.25">
      <c r="A282" s="28">
        <v>272</v>
      </c>
      <c r="B282" s="25" t="s">
        <v>303</v>
      </c>
      <c r="C282" s="26" t="s">
        <v>1</v>
      </c>
      <c r="D282" s="26" t="s">
        <v>263</v>
      </c>
      <c r="E282" s="26" t="s">
        <v>302</v>
      </c>
      <c r="F282" s="26" t="s">
        <v>304</v>
      </c>
      <c r="G282" s="27">
        <v>12000</v>
      </c>
      <c r="H282" s="27">
        <v>0</v>
      </c>
      <c r="I282" s="27">
        <v>0</v>
      </c>
      <c r="J282" s="2"/>
    </row>
    <row r="283" spans="1:10" s="6" customFormat="1" outlineLevel="2" x14ac:dyDescent="0.25">
      <c r="A283" s="16">
        <v>273</v>
      </c>
      <c r="B283" s="21" t="s">
        <v>305</v>
      </c>
      <c r="C283" s="22" t="s">
        <v>1</v>
      </c>
      <c r="D283" s="22" t="s">
        <v>306</v>
      </c>
      <c r="E283" s="22"/>
      <c r="F283" s="22"/>
      <c r="G283" s="23">
        <f>G284+G304+G308</f>
        <v>101645.33</v>
      </c>
      <c r="H283" s="23">
        <f t="shared" ref="H283:I283" si="162">H284+H304+H308</f>
        <v>53481.279999999999</v>
      </c>
      <c r="I283" s="23">
        <f t="shared" si="162"/>
        <v>54474.700000000004</v>
      </c>
      <c r="J283" s="5"/>
    </row>
    <row r="284" spans="1:10" ht="65.25" customHeight="1" outlineLevel="3" x14ac:dyDescent="0.25">
      <c r="A284" s="24">
        <v>274</v>
      </c>
      <c r="B284" s="25" t="s">
        <v>141</v>
      </c>
      <c r="C284" s="26" t="s">
        <v>1</v>
      </c>
      <c r="D284" s="26" t="s">
        <v>306</v>
      </c>
      <c r="E284" s="26" t="s">
        <v>142</v>
      </c>
      <c r="F284" s="26"/>
      <c r="G284" s="27">
        <f>G285+G296+G301</f>
        <v>51858.92</v>
      </c>
      <c r="H284" s="27">
        <f t="shared" ref="H284:I284" si="163">H285+H296+H301</f>
        <v>47031.259999999995</v>
      </c>
      <c r="I284" s="27">
        <f t="shared" si="163"/>
        <v>47857.62</v>
      </c>
      <c r="J284" s="2"/>
    </row>
    <row r="285" spans="1:10" ht="30" outlineLevel="4" x14ac:dyDescent="0.25">
      <c r="A285" s="24">
        <v>275</v>
      </c>
      <c r="B285" s="25" t="s">
        <v>143</v>
      </c>
      <c r="C285" s="26" t="s">
        <v>1</v>
      </c>
      <c r="D285" s="26" t="s">
        <v>306</v>
      </c>
      <c r="E285" s="26" t="s">
        <v>144</v>
      </c>
      <c r="F285" s="26"/>
      <c r="G285" s="27">
        <f>G286+G288+G290+G292+G294</f>
        <v>39752.92</v>
      </c>
      <c r="H285" s="27">
        <f t="shared" ref="H285:I285" si="164">H286+H288+H290+H292+H294</f>
        <v>35264.959999999999</v>
      </c>
      <c r="I285" s="27">
        <f t="shared" si="164"/>
        <v>35768.120000000003</v>
      </c>
      <c r="J285" s="2"/>
    </row>
    <row r="286" spans="1:10" ht="30" outlineLevel="5" x14ac:dyDescent="0.25">
      <c r="A286" s="24">
        <v>276</v>
      </c>
      <c r="B286" s="25" t="s">
        <v>307</v>
      </c>
      <c r="C286" s="26" t="s">
        <v>1</v>
      </c>
      <c r="D286" s="26" t="s">
        <v>306</v>
      </c>
      <c r="E286" s="26" t="s">
        <v>308</v>
      </c>
      <c r="F286" s="26"/>
      <c r="G286" s="27">
        <f>G287</f>
        <v>430</v>
      </c>
      <c r="H286" s="27">
        <f t="shared" ref="H286:I286" si="165">H287</f>
        <v>0</v>
      </c>
      <c r="I286" s="27">
        <f t="shared" si="165"/>
        <v>0</v>
      </c>
      <c r="J286" s="2"/>
    </row>
    <row r="287" spans="1:10" ht="45" outlineLevel="6" x14ac:dyDescent="0.25">
      <c r="A287" s="24">
        <v>277</v>
      </c>
      <c r="B287" s="25" t="s">
        <v>20</v>
      </c>
      <c r="C287" s="26" t="s">
        <v>1</v>
      </c>
      <c r="D287" s="26" t="s">
        <v>306</v>
      </c>
      <c r="E287" s="26" t="s">
        <v>308</v>
      </c>
      <c r="F287" s="26" t="s">
        <v>21</v>
      </c>
      <c r="G287" s="27">
        <v>430</v>
      </c>
      <c r="H287" s="27">
        <v>0</v>
      </c>
      <c r="I287" s="27">
        <v>0</v>
      </c>
      <c r="J287" s="2"/>
    </row>
    <row r="288" spans="1:10" ht="30" outlineLevel="5" x14ac:dyDescent="0.25">
      <c r="A288" s="24">
        <v>278</v>
      </c>
      <c r="B288" s="25" t="s">
        <v>309</v>
      </c>
      <c r="C288" s="26" t="s">
        <v>1</v>
      </c>
      <c r="D288" s="26" t="s">
        <v>306</v>
      </c>
      <c r="E288" s="26" t="s">
        <v>310</v>
      </c>
      <c r="F288" s="26"/>
      <c r="G288" s="27">
        <f>G289</f>
        <v>810</v>
      </c>
      <c r="H288" s="27">
        <f t="shared" ref="H288:I288" si="166">H289</f>
        <v>0</v>
      </c>
      <c r="I288" s="27">
        <f t="shared" si="166"/>
        <v>0</v>
      </c>
      <c r="J288" s="2"/>
    </row>
    <row r="289" spans="1:10" ht="45" outlineLevel="6" x14ac:dyDescent="0.25">
      <c r="A289" s="24">
        <v>279</v>
      </c>
      <c r="B289" s="25" t="s">
        <v>20</v>
      </c>
      <c r="C289" s="26" t="s">
        <v>1</v>
      </c>
      <c r="D289" s="26" t="s">
        <v>306</v>
      </c>
      <c r="E289" s="26" t="s">
        <v>310</v>
      </c>
      <c r="F289" s="26" t="s">
        <v>21</v>
      </c>
      <c r="G289" s="27">
        <v>810</v>
      </c>
      <c r="H289" s="27">
        <v>0</v>
      </c>
      <c r="I289" s="27">
        <v>0</v>
      </c>
      <c r="J289" s="2"/>
    </row>
    <row r="290" spans="1:10" outlineLevel="5" x14ac:dyDescent="0.25">
      <c r="A290" s="28">
        <v>280</v>
      </c>
      <c r="B290" s="25" t="s">
        <v>311</v>
      </c>
      <c r="C290" s="26" t="s">
        <v>1</v>
      </c>
      <c r="D290" s="26" t="s">
        <v>306</v>
      </c>
      <c r="E290" s="26" t="s">
        <v>312</v>
      </c>
      <c r="F290" s="26"/>
      <c r="G290" s="27">
        <f>G291</f>
        <v>2520</v>
      </c>
      <c r="H290" s="27">
        <f t="shared" ref="H290:I290" si="167">H291</f>
        <v>2520</v>
      </c>
      <c r="I290" s="27">
        <f t="shared" si="167"/>
        <v>2520</v>
      </c>
      <c r="J290" s="2"/>
    </row>
    <row r="291" spans="1:10" ht="45" outlineLevel="6" x14ac:dyDescent="0.25">
      <c r="A291" s="28">
        <v>281</v>
      </c>
      <c r="B291" s="25" t="s">
        <v>20</v>
      </c>
      <c r="C291" s="26" t="s">
        <v>1</v>
      </c>
      <c r="D291" s="26" t="s">
        <v>306</v>
      </c>
      <c r="E291" s="26" t="s">
        <v>312</v>
      </c>
      <c r="F291" s="26" t="s">
        <v>21</v>
      </c>
      <c r="G291" s="27">
        <v>2520</v>
      </c>
      <c r="H291" s="27">
        <v>2520</v>
      </c>
      <c r="I291" s="27">
        <v>2520</v>
      </c>
      <c r="J291" s="2"/>
    </row>
    <row r="292" spans="1:10" ht="45" outlineLevel="5" x14ac:dyDescent="0.25">
      <c r="A292" s="24">
        <v>282</v>
      </c>
      <c r="B292" s="25" t="s">
        <v>313</v>
      </c>
      <c r="C292" s="26" t="s">
        <v>1</v>
      </c>
      <c r="D292" s="26" t="s">
        <v>306</v>
      </c>
      <c r="E292" s="26" t="s">
        <v>314</v>
      </c>
      <c r="F292" s="26"/>
      <c r="G292" s="27">
        <f>G293</f>
        <v>25917</v>
      </c>
      <c r="H292" s="27">
        <f t="shared" ref="H292:I292" si="168">H293</f>
        <v>22666</v>
      </c>
      <c r="I292" s="27">
        <f t="shared" si="168"/>
        <v>23166</v>
      </c>
      <c r="J292" s="2"/>
    </row>
    <row r="293" spans="1:10" ht="45" outlineLevel="6" x14ac:dyDescent="0.25">
      <c r="A293" s="24">
        <v>283</v>
      </c>
      <c r="B293" s="25" t="s">
        <v>20</v>
      </c>
      <c r="C293" s="26" t="s">
        <v>1</v>
      </c>
      <c r="D293" s="26" t="s">
        <v>306</v>
      </c>
      <c r="E293" s="26" t="s">
        <v>314</v>
      </c>
      <c r="F293" s="26" t="s">
        <v>21</v>
      </c>
      <c r="G293" s="27">
        <v>25917</v>
      </c>
      <c r="H293" s="27">
        <v>22666</v>
      </c>
      <c r="I293" s="27">
        <v>23166</v>
      </c>
      <c r="J293" s="2"/>
    </row>
    <row r="294" spans="1:10" ht="45" outlineLevel="5" x14ac:dyDescent="0.25">
      <c r="A294" s="24">
        <v>284</v>
      </c>
      <c r="B294" s="25" t="s">
        <v>315</v>
      </c>
      <c r="C294" s="26" t="s">
        <v>1</v>
      </c>
      <c r="D294" s="26" t="s">
        <v>306</v>
      </c>
      <c r="E294" s="26" t="s">
        <v>316</v>
      </c>
      <c r="F294" s="26"/>
      <c r="G294" s="27">
        <f>G295</f>
        <v>10075.92</v>
      </c>
      <c r="H294" s="27">
        <f t="shared" ref="H294:I294" si="169">H295</f>
        <v>10078.959999999999</v>
      </c>
      <c r="I294" s="27">
        <f t="shared" si="169"/>
        <v>10082.120000000001</v>
      </c>
      <c r="J294" s="2"/>
    </row>
    <row r="295" spans="1:10" ht="45" outlineLevel="6" x14ac:dyDescent="0.25">
      <c r="A295" s="24">
        <v>285</v>
      </c>
      <c r="B295" s="25" t="s">
        <v>20</v>
      </c>
      <c r="C295" s="26" t="s">
        <v>1</v>
      </c>
      <c r="D295" s="26" t="s">
        <v>306</v>
      </c>
      <c r="E295" s="26" t="s">
        <v>316</v>
      </c>
      <c r="F295" s="26" t="s">
        <v>21</v>
      </c>
      <c r="G295" s="27">
        <v>10075.92</v>
      </c>
      <c r="H295" s="27">
        <v>10078.959999999999</v>
      </c>
      <c r="I295" s="27">
        <v>10082.120000000001</v>
      </c>
      <c r="J295" s="2"/>
    </row>
    <row r="296" spans="1:10" ht="30" outlineLevel="4" x14ac:dyDescent="0.25">
      <c r="A296" s="24">
        <v>286</v>
      </c>
      <c r="B296" s="25" t="s">
        <v>317</v>
      </c>
      <c r="C296" s="26" t="s">
        <v>1</v>
      </c>
      <c r="D296" s="26" t="s">
        <v>306</v>
      </c>
      <c r="E296" s="26" t="s">
        <v>318</v>
      </c>
      <c r="F296" s="26"/>
      <c r="G296" s="27">
        <f>G297+G299</f>
        <v>11756</v>
      </c>
      <c r="H296" s="27">
        <f t="shared" ref="H296:I296" si="170">H297+H299</f>
        <v>11411.3</v>
      </c>
      <c r="I296" s="27">
        <f t="shared" si="170"/>
        <v>11734.5</v>
      </c>
      <c r="J296" s="2"/>
    </row>
    <row r="297" spans="1:10" ht="45" outlineLevel="5" x14ac:dyDescent="0.25">
      <c r="A297" s="24">
        <v>287</v>
      </c>
      <c r="B297" s="25" t="s">
        <v>319</v>
      </c>
      <c r="C297" s="26" t="s">
        <v>1</v>
      </c>
      <c r="D297" s="26" t="s">
        <v>306</v>
      </c>
      <c r="E297" s="26" t="s">
        <v>320</v>
      </c>
      <c r="F297" s="26"/>
      <c r="G297" s="27">
        <f>G298</f>
        <v>11256</v>
      </c>
      <c r="H297" s="27">
        <f t="shared" ref="H297:I297" si="171">H298</f>
        <v>11411.3</v>
      </c>
      <c r="I297" s="27">
        <f t="shared" si="171"/>
        <v>11734.5</v>
      </c>
      <c r="J297" s="2"/>
    </row>
    <row r="298" spans="1:10" outlineLevel="6" x14ac:dyDescent="0.25">
      <c r="A298" s="28">
        <v>288</v>
      </c>
      <c r="B298" s="25" t="s">
        <v>99</v>
      </c>
      <c r="C298" s="26" t="s">
        <v>1</v>
      </c>
      <c r="D298" s="26" t="s">
        <v>306</v>
      </c>
      <c r="E298" s="26" t="s">
        <v>320</v>
      </c>
      <c r="F298" s="26" t="s">
        <v>100</v>
      </c>
      <c r="G298" s="27">
        <v>11256</v>
      </c>
      <c r="H298" s="27">
        <v>11411.3</v>
      </c>
      <c r="I298" s="27">
        <v>11734.5</v>
      </c>
      <c r="J298" s="2"/>
    </row>
    <row r="299" spans="1:10" ht="30" outlineLevel="5" x14ac:dyDescent="0.25">
      <c r="A299" s="28">
        <v>289</v>
      </c>
      <c r="B299" s="25" t="s">
        <v>321</v>
      </c>
      <c r="C299" s="26" t="s">
        <v>1</v>
      </c>
      <c r="D299" s="26" t="s">
        <v>306</v>
      </c>
      <c r="E299" s="26" t="s">
        <v>322</v>
      </c>
      <c r="F299" s="26"/>
      <c r="G299" s="27">
        <f>G300</f>
        <v>500</v>
      </c>
      <c r="H299" s="27">
        <f t="shared" ref="H299:I299" si="172">H300</f>
        <v>0</v>
      </c>
      <c r="I299" s="27">
        <f t="shared" si="172"/>
        <v>0</v>
      </c>
      <c r="J299" s="2"/>
    </row>
    <row r="300" spans="1:10" ht="45" outlineLevel="6" x14ac:dyDescent="0.25">
      <c r="A300" s="24">
        <v>290</v>
      </c>
      <c r="B300" s="25" t="s">
        <v>20</v>
      </c>
      <c r="C300" s="26" t="s">
        <v>1</v>
      </c>
      <c r="D300" s="26" t="s">
        <v>306</v>
      </c>
      <c r="E300" s="26" t="s">
        <v>322</v>
      </c>
      <c r="F300" s="26" t="s">
        <v>21</v>
      </c>
      <c r="G300" s="27">
        <v>500</v>
      </c>
      <c r="H300" s="27">
        <v>0</v>
      </c>
      <c r="I300" s="27">
        <v>0</v>
      </c>
      <c r="J300" s="2"/>
    </row>
    <row r="301" spans="1:10" ht="45" outlineLevel="4" x14ac:dyDescent="0.25">
      <c r="A301" s="24">
        <v>291</v>
      </c>
      <c r="B301" s="25" t="s">
        <v>295</v>
      </c>
      <c r="C301" s="26" t="s">
        <v>1</v>
      </c>
      <c r="D301" s="26" t="s">
        <v>306</v>
      </c>
      <c r="E301" s="26" t="s">
        <v>296</v>
      </c>
      <c r="F301" s="26"/>
      <c r="G301" s="27">
        <f>G302</f>
        <v>350</v>
      </c>
      <c r="H301" s="27">
        <f t="shared" ref="H301:I301" si="173">H302</f>
        <v>355</v>
      </c>
      <c r="I301" s="27">
        <f t="shared" si="173"/>
        <v>355</v>
      </c>
      <c r="J301" s="2"/>
    </row>
    <row r="302" spans="1:10" outlineLevel="5" x14ac:dyDescent="0.25">
      <c r="A302" s="24">
        <v>292</v>
      </c>
      <c r="B302" s="25" t="s">
        <v>323</v>
      </c>
      <c r="C302" s="26" t="s">
        <v>1</v>
      </c>
      <c r="D302" s="26" t="s">
        <v>306</v>
      </c>
      <c r="E302" s="26" t="s">
        <v>324</v>
      </c>
      <c r="F302" s="26"/>
      <c r="G302" s="27">
        <f>G303</f>
        <v>350</v>
      </c>
      <c r="H302" s="27">
        <f t="shared" ref="H302:I302" si="174">H303</f>
        <v>355</v>
      </c>
      <c r="I302" s="27">
        <f t="shared" si="174"/>
        <v>355</v>
      </c>
      <c r="J302" s="2"/>
    </row>
    <row r="303" spans="1:10" ht="45" outlineLevel="6" x14ac:dyDescent="0.25">
      <c r="A303" s="24">
        <v>293</v>
      </c>
      <c r="B303" s="25" t="s">
        <v>20</v>
      </c>
      <c r="C303" s="26" t="s">
        <v>1</v>
      </c>
      <c r="D303" s="26" t="s">
        <v>306</v>
      </c>
      <c r="E303" s="26" t="s">
        <v>324</v>
      </c>
      <c r="F303" s="26" t="s">
        <v>21</v>
      </c>
      <c r="G303" s="27">
        <v>350</v>
      </c>
      <c r="H303" s="27">
        <v>355</v>
      </c>
      <c r="I303" s="27">
        <v>355</v>
      </c>
      <c r="J303" s="2"/>
    </row>
    <row r="304" spans="1:10" ht="60" outlineLevel="3" x14ac:dyDescent="0.25">
      <c r="A304" s="24">
        <v>294</v>
      </c>
      <c r="B304" s="25" t="s">
        <v>149</v>
      </c>
      <c r="C304" s="26" t="s">
        <v>1</v>
      </c>
      <c r="D304" s="26" t="s">
        <v>306</v>
      </c>
      <c r="E304" s="26" t="s">
        <v>150</v>
      </c>
      <c r="F304" s="26"/>
      <c r="G304" s="27">
        <f>G305</f>
        <v>837.5</v>
      </c>
      <c r="H304" s="27">
        <f t="shared" ref="H304:I304" si="175">H305</f>
        <v>0</v>
      </c>
      <c r="I304" s="27">
        <f t="shared" si="175"/>
        <v>0</v>
      </c>
      <c r="J304" s="2"/>
    </row>
    <row r="305" spans="1:10" ht="60" outlineLevel="4" x14ac:dyDescent="0.25">
      <c r="A305" s="24">
        <v>295</v>
      </c>
      <c r="B305" s="25" t="s">
        <v>325</v>
      </c>
      <c r="C305" s="26" t="s">
        <v>1</v>
      </c>
      <c r="D305" s="26" t="s">
        <v>306</v>
      </c>
      <c r="E305" s="26" t="s">
        <v>326</v>
      </c>
      <c r="F305" s="26"/>
      <c r="G305" s="27">
        <f>G306</f>
        <v>837.5</v>
      </c>
      <c r="H305" s="27">
        <f t="shared" ref="H305:I305" si="176">H306</f>
        <v>0</v>
      </c>
      <c r="I305" s="27">
        <f t="shared" si="176"/>
        <v>0</v>
      </c>
      <c r="J305" s="2"/>
    </row>
    <row r="306" spans="1:10" ht="45" outlineLevel="5" x14ac:dyDescent="0.25">
      <c r="A306" s="28">
        <v>296</v>
      </c>
      <c r="B306" s="25" t="s">
        <v>327</v>
      </c>
      <c r="C306" s="26" t="s">
        <v>1</v>
      </c>
      <c r="D306" s="26" t="s">
        <v>306</v>
      </c>
      <c r="E306" s="26" t="s">
        <v>328</v>
      </c>
      <c r="F306" s="26"/>
      <c r="G306" s="27">
        <f>G307</f>
        <v>837.5</v>
      </c>
      <c r="H306" s="27">
        <f t="shared" ref="H306:I306" si="177">H307</f>
        <v>0</v>
      </c>
      <c r="I306" s="27">
        <f t="shared" si="177"/>
        <v>0</v>
      </c>
      <c r="J306" s="2"/>
    </row>
    <row r="307" spans="1:10" outlineLevel="6" x14ac:dyDescent="0.25">
      <c r="A307" s="28">
        <v>297</v>
      </c>
      <c r="B307" s="25" t="s">
        <v>99</v>
      </c>
      <c r="C307" s="26" t="s">
        <v>1</v>
      </c>
      <c r="D307" s="26" t="s">
        <v>306</v>
      </c>
      <c r="E307" s="26" t="s">
        <v>328</v>
      </c>
      <c r="F307" s="26" t="s">
        <v>100</v>
      </c>
      <c r="G307" s="27">
        <v>837.5</v>
      </c>
      <c r="H307" s="27">
        <v>0</v>
      </c>
      <c r="I307" s="27">
        <v>0</v>
      </c>
      <c r="J307" s="2"/>
    </row>
    <row r="308" spans="1:10" ht="60" outlineLevel="3" x14ac:dyDescent="0.25">
      <c r="A308" s="24">
        <v>298</v>
      </c>
      <c r="B308" s="25" t="s">
        <v>329</v>
      </c>
      <c r="C308" s="26" t="s">
        <v>1</v>
      </c>
      <c r="D308" s="26" t="s">
        <v>306</v>
      </c>
      <c r="E308" s="26" t="s">
        <v>330</v>
      </c>
      <c r="F308" s="26"/>
      <c r="G308" s="27">
        <f>G309+G312</f>
        <v>48948.91</v>
      </c>
      <c r="H308" s="27">
        <f t="shared" ref="H308:I308" si="178">H309+H312</f>
        <v>6450.02</v>
      </c>
      <c r="I308" s="27">
        <f t="shared" si="178"/>
        <v>6617.08</v>
      </c>
      <c r="J308" s="2"/>
    </row>
    <row r="309" spans="1:10" ht="45" outlineLevel="4" x14ac:dyDescent="0.25">
      <c r="A309" s="24">
        <v>299</v>
      </c>
      <c r="B309" s="25" t="s">
        <v>331</v>
      </c>
      <c r="C309" s="26" t="s">
        <v>1</v>
      </c>
      <c r="D309" s="26" t="s">
        <v>306</v>
      </c>
      <c r="E309" s="26" t="s">
        <v>332</v>
      </c>
      <c r="F309" s="26"/>
      <c r="G309" s="27">
        <f>G310</f>
        <v>500</v>
      </c>
      <c r="H309" s="27">
        <f t="shared" ref="H309:I309" si="179">H310</f>
        <v>0</v>
      </c>
      <c r="I309" s="27">
        <f t="shared" si="179"/>
        <v>0</v>
      </c>
      <c r="J309" s="2"/>
    </row>
    <row r="310" spans="1:10" ht="90" outlineLevel="5" x14ac:dyDescent="0.25">
      <c r="A310" s="24">
        <v>300</v>
      </c>
      <c r="B310" s="25" t="s">
        <v>333</v>
      </c>
      <c r="C310" s="26" t="s">
        <v>1</v>
      </c>
      <c r="D310" s="26" t="s">
        <v>306</v>
      </c>
      <c r="E310" s="26" t="s">
        <v>334</v>
      </c>
      <c r="F310" s="26"/>
      <c r="G310" s="27">
        <f>G311</f>
        <v>500</v>
      </c>
      <c r="H310" s="27">
        <f t="shared" ref="H310:I310" si="180">H311</f>
        <v>0</v>
      </c>
      <c r="I310" s="27">
        <f t="shared" si="180"/>
        <v>0</v>
      </c>
      <c r="J310" s="2"/>
    </row>
    <row r="311" spans="1:10" outlineLevel="6" x14ac:dyDescent="0.25">
      <c r="A311" s="24">
        <v>301</v>
      </c>
      <c r="B311" s="25" t="s">
        <v>99</v>
      </c>
      <c r="C311" s="26" t="s">
        <v>1</v>
      </c>
      <c r="D311" s="26" t="s">
        <v>306</v>
      </c>
      <c r="E311" s="26" t="s">
        <v>334</v>
      </c>
      <c r="F311" s="26" t="s">
        <v>100</v>
      </c>
      <c r="G311" s="27">
        <v>500</v>
      </c>
      <c r="H311" s="27">
        <v>0</v>
      </c>
      <c r="I311" s="27">
        <v>0</v>
      </c>
      <c r="J311" s="2"/>
    </row>
    <row r="312" spans="1:10" ht="45" outlineLevel="4" x14ac:dyDescent="0.25">
      <c r="A312" s="24">
        <v>302</v>
      </c>
      <c r="B312" s="25" t="s">
        <v>335</v>
      </c>
      <c r="C312" s="26" t="s">
        <v>1</v>
      </c>
      <c r="D312" s="26" t="s">
        <v>306</v>
      </c>
      <c r="E312" s="26" t="s">
        <v>336</v>
      </c>
      <c r="F312" s="26"/>
      <c r="G312" s="27">
        <f>G313+G315+G317+G319+G321+G323</f>
        <v>48448.91</v>
      </c>
      <c r="H312" s="27">
        <f t="shared" ref="H312:I312" si="181">H313+H315+H317+H319+H321+H323</f>
        <v>6450.02</v>
      </c>
      <c r="I312" s="27">
        <f t="shared" si="181"/>
        <v>6617.08</v>
      </c>
      <c r="J312" s="2"/>
    </row>
    <row r="313" spans="1:10" ht="45" outlineLevel="5" x14ac:dyDescent="0.25">
      <c r="A313" s="24">
        <v>303</v>
      </c>
      <c r="B313" s="25" t="s">
        <v>337</v>
      </c>
      <c r="C313" s="26" t="s">
        <v>1</v>
      </c>
      <c r="D313" s="26" t="s">
        <v>306</v>
      </c>
      <c r="E313" s="26" t="s">
        <v>338</v>
      </c>
      <c r="F313" s="26"/>
      <c r="G313" s="27">
        <f>G314</f>
        <v>100</v>
      </c>
      <c r="H313" s="27">
        <f t="shared" ref="H313:I313" si="182">H314</f>
        <v>0</v>
      </c>
      <c r="I313" s="27">
        <f t="shared" si="182"/>
        <v>0</v>
      </c>
      <c r="J313" s="2"/>
    </row>
    <row r="314" spans="1:10" outlineLevel="6" x14ac:dyDescent="0.25">
      <c r="A314" s="28">
        <v>304</v>
      </c>
      <c r="B314" s="25" t="s">
        <v>99</v>
      </c>
      <c r="C314" s="26" t="s">
        <v>1</v>
      </c>
      <c r="D314" s="26" t="s">
        <v>306</v>
      </c>
      <c r="E314" s="26" t="s">
        <v>338</v>
      </c>
      <c r="F314" s="26" t="s">
        <v>100</v>
      </c>
      <c r="G314" s="27">
        <v>100</v>
      </c>
      <c r="H314" s="27">
        <v>0</v>
      </c>
      <c r="I314" s="27">
        <v>0</v>
      </c>
      <c r="J314" s="2"/>
    </row>
    <row r="315" spans="1:10" ht="45" outlineLevel="5" x14ac:dyDescent="0.25">
      <c r="A315" s="28">
        <v>305</v>
      </c>
      <c r="B315" s="25" t="s">
        <v>339</v>
      </c>
      <c r="C315" s="26" t="s">
        <v>1</v>
      </c>
      <c r="D315" s="26" t="s">
        <v>306</v>
      </c>
      <c r="E315" s="26" t="s">
        <v>340</v>
      </c>
      <c r="F315" s="26"/>
      <c r="G315" s="27">
        <f>G316</f>
        <v>80</v>
      </c>
      <c r="H315" s="27">
        <f t="shared" ref="H315:I315" si="183">H316</f>
        <v>80</v>
      </c>
      <c r="I315" s="27">
        <f t="shared" si="183"/>
        <v>80</v>
      </c>
      <c r="J315" s="2"/>
    </row>
    <row r="316" spans="1:10" ht="45" outlineLevel="6" x14ac:dyDescent="0.25">
      <c r="A316" s="24">
        <v>306</v>
      </c>
      <c r="B316" s="25" t="s">
        <v>20</v>
      </c>
      <c r="C316" s="26" t="s">
        <v>1</v>
      </c>
      <c r="D316" s="26" t="s">
        <v>306</v>
      </c>
      <c r="E316" s="26" t="s">
        <v>340</v>
      </c>
      <c r="F316" s="26" t="s">
        <v>21</v>
      </c>
      <c r="G316" s="27">
        <v>80</v>
      </c>
      <c r="H316" s="27">
        <v>80</v>
      </c>
      <c r="I316" s="27">
        <v>80</v>
      </c>
      <c r="J316" s="2"/>
    </row>
    <row r="317" spans="1:10" ht="45" outlineLevel="5" x14ac:dyDescent="0.25">
      <c r="A317" s="24">
        <v>307</v>
      </c>
      <c r="B317" s="25" t="s">
        <v>341</v>
      </c>
      <c r="C317" s="26" t="s">
        <v>1</v>
      </c>
      <c r="D317" s="26" t="s">
        <v>306</v>
      </c>
      <c r="E317" s="26" t="s">
        <v>342</v>
      </c>
      <c r="F317" s="26"/>
      <c r="G317" s="27">
        <f>G318</f>
        <v>0</v>
      </c>
      <c r="H317" s="27">
        <f t="shared" ref="H317:I317" si="184">H318</f>
        <v>600</v>
      </c>
      <c r="I317" s="27">
        <f t="shared" si="184"/>
        <v>600</v>
      </c>
      <c r="J317" s="2"/>
    </row>
    <row r="318" spans="1:10" ht="45" outlineLevel="6" x14ac:dyDescent="0.25">
      <c r="A318" s="24">
        <v>308</v>
      </c>
      <c r="B318" s="25" t="s">
        <v>20</v>
      </c>
      <c r="C318" s="26" t="s">
        <v>1</v>
      </c>
      <c r="D318" s="26" t="s">
        <v>306</v>
      </c>
      <c r="E318" s="26" t="s">
        <v>342</v>
      </c>
      <c r="F318" s="26" t="s">
        <v>21</v>
      </c>
      <c r="G318" s="27">
        <v>0</v>
      </c>
      <c r="H318" s="27">
        <v>600</v>
      </c>
      <c r="I318" s="27">
        <v>600</v>
      </c>
      <c r="J318" s="2"/>
    </row>
    <row r="319" spans="1:10" ht="60" outlineLevel="5" x14ac:dyDescent="0.25">
      <c r="A319" s="24">
        <v>309</v>
      </c>
      <c r="B319" s="25" t="s">
        <v>343</v>
      </c>
      <c r="C319" s="26" t="s">
        <v>1</v>
      </c>
      <c r="D319" s="26" t="s">
        <v>306</v>
      </c>
      <c r="E319" s="26" t="s">
        <v>344</v>
      </c>
      <c r="F319" s="26"/>
      <c r="G319" s="27">
        <f>G320</f>
        <v>5724.91</v>
      </c>
      <c r="H319" s="27">
        <f t="shared" ref="H319:I319" si="185">H320</f>
        <v>5770.02</v>
      </c>
      <c r="I319" s="27">
        <f t="shared" si="185"/>
        <v>5937.08</v>
      </c>
      <c r="J319" s="2"/>
    </row>
    <row r="320" spans="1:10" outlineLevel="6" x14ac:dyDescent="0.25">
      <c r="A320" s="24">
        <v>310</v>
      </c>
      <c r="B320" s="25" t="s">
        <v>99</v>
      </c>
      <c r="C320" s="26" t="s">
        <v>1</v>
      </c>
      <c r="D320" s="26" t="s">
        <v>306</v>
      </c>
      <c r="E320" s="26" t="s">
        <v>344</v>
      </c>
      <c r="F320" s="26" t="s">
        <v>100</v>
      </c>
      <c r="G320" s="27">
        <v>5724.91</v>
      </c>
      <c r="H320" s="27">
        <v>5770.02</v>
      </c>
      <c r="I320" s="27">
        <v>5937.08</v>
      </c>
      <c r="J320" s="2"/>
    </row>
    <row r="321" spans="1:10" ht="30" outlineLevel="5" x14ac:dyDescent="0.25">
      <c r="A321" s="24">
        <v>311</v>
      </c>
      <c r="B321" s="25" t="s">
        <v>345</v>
      </c>
      <c r="C321" s="26" t="s">
        <v>1</v>
      </c>
      <c r="D321" s="26" t="s">
        <v>306</v>
      </c>
      <c r="E321" s="26" t="s">
        <v>346</v>
      </c>
      <c r="F321" s="26"/>
      <c r="G321" s="27">
        <f>G322</f>
        <v>32644</v>
      </c>
      <c r="H321" s="27">
        <f t="shared" ref="H321:I321" si="186">H322</f>
        <v>0</v>
      </c>
      <c r="I321" s="27">
        <f t="shared" si="186"/>
        <v>0</v>
      </c>
      <c r="J321" s="2"/>
    </row>
    <row r="322" spans="1:10" ht="45" outlineLevel="6" x14ac:dyDescent="0.25">
      <c r="A322" s="28">
        <v>312</v>
      </c>
      <c r="B322" s="25" t="s">
        <v>20</v>
      </c>
      <c r="C322" s="26" t="s">
        <v>1</v>
      </c>
      <c r="D322" s="26" t="s">
        <v>306</v>
      </c>
      <c r="E322" s="26" t="s">
        <v>346</v>
      </c>
      <c r="F322" s="26" t="s">
        <v>21</v>
      </c>
      <c r="G322" s="27">
        <v>32644</v>
      </c>
      <c r="H322" s="27">
        <v>0</v>
      </c>
      <c r="I322" s="27">
        <v>0</v>
      </c>
      <c r="J322" s="2"/>
    </row>
    <row r="323" spans="1:10" ht="30" outlineLevel="5" x14ac:dyDescent="0.25">
      <c r="A323" s="28">
        <v>313</v>
      </c>
      <c r="B323" s="25" t="s">
        <v>345</v>
      </c>
      <c r="C323" s="26" t="s">
        <v>1</v>
      </c>
      <c r="D323" s="26" t="s">
        <v>306</v>
      </c>
      <c r="E323" s="26" t="s">
        <v>347</v>
      </c>
      <c r="F323" s="26"/>
      <c r="G323" s="27">
        <f>G324</f>
        <v>9900</v>
      </c>
      <c r="H323" s="27">
        <f t="shared" ref="H323:I323" si="187">H324</f>
        <v>0</v>
      </c>
      <c r="I323" s="27">
        <f t="shared" si="187"/>
        <v>0</v>
      </c>
      <c r="J323" s="2"/>
    </row>
    <row r="324" spans="1:10" ht="45" outlineLevel="6" x14ac:dyDescent="0.25">
      <c r="A324" s="24">
        <v>314</v>
      </c>
      <c r="B324" s="25" t="s">
        <v>20</v>
      </c>
      <c r="C324" s="26" t="s">
        <v>1</v>
      </c>
      <c r="D324" s="26" t="s">
        <v>306</v>
      </c>
      <c r="E324" s="26" t="s">
        <v>347</v>
      </c>
      <c r="F324" s="26" t="s">
        <v>21</v>
      </c>
      <c r="G324" s="27">
        <v>9900</v>
      </c>
      <c r="H324" s="27">
        <v>0</v>
      </c>
      <c r="I324" s="27">
        <v>0</v>
      </c>
      <c r="J324" s="2"/>
    </row>
    <row r="325" spans="1:10" s="6" customFormat="1" ht="30" outlineLevel="2" x14ac:dyDescent="0.25">
      <c r="A325" s="20">
        <v>315</v>
      </c>
      <c r="B325" s="21" t="s">
        <v>348</v>
      </c>
      <c r="C325" s="22" t="s">
        <v>1</v>
      </c>
      <c r="D325" s="22" t="s">
        <v>349</v>
      </c>
      <c r="E325" s="22"/>
      <c r="F325" s="22"/>
      <c r="G325" s="23">
        <f>G326</f>
        <v>22515.7</v>
      </c>
      <c r="H325" s="23">
        <f t="shared" ref="H325:I325" si="188">H326</f>
        <v>19536.690000000002</v>
      </c>
      <c r="I325" s="23">
        <f t="shared" si="188"/>
        <v>20089.54</v>
      </c>
      <c r="J325" s="5"/>
    </row>
    <row r="326" spans="1:10" ht="65.25" customHeight="1" outlineLevel="3" x14ac:dyDescent="0.25">
      <c r="A326" s="24">
        <v>316</v>
      </c>
      <c r="B326" s="25" t="s">
        <v>141</v>
      </c>
      <c r="C326" s="26" t="s">
        <v>1</v>
      </c>
      <c r="D326" s="26" t="s">
        <v>349</v>
      </c>
      <c r="E326" s="26" t="s">
        <v>142</v>
      </c>
      <c r="F326" s="26"/>
      <c r="G326" s="27">
        <f>G327+G331+G338</f>
        <v>22515.7</v>
      </c>
      <c r="H326" s="27">
        <f t="shared" ref="H326:I326" si="189">H327+H331+H338</f>
        <v>19536.690000000002</v>
      </c>
      <c r="I326" s="27">
        <f t="shared" si="189"/>
        <v>20089.54</v>
      </c>
      <c r="J326" s="2"/>
    </row>
    <row r="327" spans="1:10" ht="45" outlineLevel="4" x14ac:dyDescent="0.25">
      <c r="A327" s="24">
        <v>317</v>
      </c>
      <c r="B327" s="25" t="s">
        <v>254</v>
      </c>
      <c r="C327" s="26" t="s">
        <v>1</v>
      </c>
      <c r="D327" s="26" t="s">
        <v>349</v>
      </c>
      <c r="E327" s="26" t="s">
        <v>255</v>
      </c>
      <c r="F327" s="26"/>
      <c r="G327" s="27">
        <f>G328</f>
        <v>242.43</v>
      </c>
      <c r="H327" s="27">
        <f t="shared" ref="H327:I327" si="190">H328</f>
        <v>228.62</v>
      </c>
      <c r="I327" s="27">
        <f t="shared" si="190"/>
        <v>228.62</v>
      </c>
      <c r="J327" s="2"/>
    </row>
    <row r="328" spans="1:10" ht="96" customHeight="1" outlineLevel="5" x14ac:dyDescent="0.25">
      <c r="A328" s="24">
        <v>318</v>
      </c>
      <c r="B328" s="25" t="s">
        <v>282</v>
      </c>
      <c r="C328" s="26" t="s">
        <v>1</v>
      </c>
      <c r="D328" s="26" t="s">
        <v>349</v>
      </c>
      <c r="E328" s="26" t="s">
        <v>283</v>
      </c>
      <c r="F328" s="26"/>
      <c r="G328" s="27">
        <f>G329+G330</f>
        <v>242.43</v>
      </c>
      <c r="H328" s="27">
        <f t="shared" ref="H328:I328" si="191">H329+H330</f>
        <v>228.62</v>
      </c>
      <c r="I328" s="27">
        <f t="shared" si="191"/>
        <v>228.62</v>
      </c>
      <c r="J328" s="2"/>
    </row>
    <row r="329" spans="1:10" ht="30" outlineLevel="6" x14ac:dyDescent="0.25">
      <c r="A329" s="24">
        <v>319</v>
      </c>
      <c r="B329" s="25" t="s">
        <v>12</v>
      </c>
      <c r="C329" s="26" t="s">
        <v>1</v>
      </c>
      <c r="D329" s="26" t="s">
        <v>349</v>
      </c>
      <c r="E329" s="26" t="s">
        <v>283</v>
      </c>
      <c r="F329" s="26" t="s">
        <v>13</v>
      </c>
      <c r="G329" s="27">
        <v>113.2</v>
      </c>
      <c r="H329" s="27">
        <v>113.2</v>
      </c>
      <c r="I329" s="27">
        <v>113.2</v>
      </c>
      <c r="J329" s="2"/>
    </row>
    <row r="330" spans="1:10" ht="45" outlineLevel="6" x14ac:dyDescent="0.25">
      <c r="A330" s="28">
        <v>320</v>
      </c>
      <c r="B330" s="25" t="s">
        <v>20</v>
      </c>
      <c r="C330" s="26" t="s">
        <v>1</v>
      </c>
      <c r="D330" s="26" t="s">
        <v>349</v>
      </c>
      <c r="E330" s="26" t="s">
        <v>283</v>
      </c>
      <c r="F330" s="26" t="s">
        <v>21</v>
      </c>
      <c r="G330" s="27">
        <v>129.22999999999999</v>
      </c>
      <c r="H330" s="27">
        <v>115.42</v>
      </c>
      <c r="I330" s="27">
        <v>115.42</v>
      </c>
      <c r="J330" s="2"/>
    </row>
    <row r="331" spans="1:10" ht="45" outlineLevel="4" x14ac:dyDescent="0.25">
      <c r="A331" s="28">
        <v>321</v>
      </c>
      <c r="B331" s="25" t="s">
        <v>284</v>
      </c>
      <c r="C331" s="26" t="s">
        <v>1</v>
      </c>
      <c r="D331" s="26" t="s">
        <v>349</v>
      </c>
      <c r="E331" s="26" t="s">
        <v>285</v>
      </c>
      <c r="F331" s="26"/>
      <c r="G331" s="27">
        <f>G332+G334+G336</f>
        <v>6414.3</v>
      </c>
      <c r="H331" s="27">
        <f t="shared" ref="H331:I331" si="192">H332+H334+H336</f>
        <v>3914.3</v>
      </c>
      <c r="I331" s="27">
        <f t="shared" si="192"/>
        <v>3914.3</v>
      </c>
      <c r="J331" s="2"/>
    </row>
    <row r="332" spans="1:10" ht="60" outlineLevel="5" x14ac:dyDescent="0.25">
      <c r="A332" s="24">
        <v>322</v>
      </c>
      <c r="B332" s="25" t="s">
        <v>350</v>
      </c>
      <c r="C332" s="26" t="s">
        <v>1</v>
      </c>
      <c r="D332" s="26" t="s">
        <v>349</v>
      </c>
      <c r="E332" s="26" t="s">
        <v>351</v>
      </c>
      <c r="F332" s="26"/>
      <c r="G332" s="27">
        <f>G333</f>
        <v>45</v>
      </c>
      <c r="H332" s="27">
        <f t="shared" ref="H332:I332" si="193">H333</f>
        <v>45</v>
      </c>
      <c r="I332" s="27">
        <f t="shared" si="193"/>
        <v>45</v>
      </c>
      <c r="J332" s="2"/>
    </row>
    <row r="333" spans="1:10" ht="45" outlineLevel="6" x14ac:dyDescent="0.25">
      <c r="A333" s="24">
        <v>323</v>
      </c>
      <c r="B333" s="25" t="s">
        <v>20</v>
      </c>
      <c r="C333" s="26" t="s">
        <v>1</v>
      </c>
      <c r="D333" s="26" t="s">
        <v>349</v>
      </c>
      <c r="E333" s="26" t="s">
        <v>351</v>
      </c>
      <c r="F333" s="26" t="s">
        <v>21</v>
      </c>
      <c r="G333" s="27">
        <v>45</v>
      </c>
      <c r="H333" s="27">
        <v>45</v>
      </c>
      <c r="I333" s="27">
        <v>45</v>
      </c>
      <c r="J333" s="2"/>
    </row>
    <row r="334" spans="1:10" ht="45" outlineLevel="5" x14ac:dyDescent="0.25">
      <c r="A334" s="24">
        <v>324</v>
      </c>
      <c r="B334" s="25" t="s">
        <v>352</v>
      </c>
      <c r="C334" s="26" t="s">
        <v>1</v>
      </c>
      <c r="D334" s="26" t="s">
        <v>349</v>
      </c>
      <c r="E334" s="26" t="s">
        <v>353</v>
      </c>
      <c r="F334" s="26"/>
      <c r="G334" s="27">
        <f>G335</f>
        <v>2500</v>
      </c>
      <c r="H334" s="27">
        <f t="shared" ref="H334:I334" si="194">H335</f>
        <v>0</v>
      </c>
      <c r="I334" s="27">
        <f t="shared" si="194"/>
        <v>0</v>
      </c>
      <c r="J334" s="2"/>
    </row>
    <row r="335" spans="1:10" ht="45" outlineLevel="6" x14ac:dyDescent="0.25">
      <c r="A335" s="24">
        <v>325</v>
      </c>
      <c r="B335" s="25" t="s">
        <v>20</v>
      </c>
      <c r="C335" s="26" t="s">
        <v>1</v>
      </c>
      <c r="D335" s="26" t="s">
        <v>349</v>
      </c>
      <c r="E335" s="26" t="s">
        <v>353</v>
      </c>
      <c r="F335" s="26" t="s">
        <v>21</v>
      </c>
      <c r="G335" s="27">
        <v>2500</v>
      </c>
      <c r="H335" s="27">
        <v>0</v>
      </c>
      <c r="I335" s="27">
        <v>0</v>
      </c>
      <c r="J335" s="2"/>
    </row>
    <row r="336" spans="1:10" ht="60" outlineLevel="5" x14ac:dyDescent="0.25">
      <c r="A336" s="24">
        <v>326</v>
      </c>
      <c r="B336" s="25" t="s">
        <v>354</v>
      </c>
      <c r="C336" s="26" t="s">
        <v>1</v>
      </c>
      <c r="D336" s="26" t="s">
        <v>349</v>
      </c>
      <c r="E336" s="26" t="s">
        <v>355</v>
      </c>
      <c r="F336" s="26"/>
      <c r="G336" s="27">
        <f>G337</f>
        <v>3869.3</v>
      </c>
      <c r="H336" s="27">
        <f t="shared" ref="H336:I336" si="195">H337</f>
        <v>3869.3</v>
      </c>
      <c r="I336" s="27">
        <f t="shared" si="195"/>
        <v>3869.3</v>
      </c>
      <c r="J336" s="2"/>
    </row>
    <row r="337" spans="1:10" outlineLevel="6" x14ac:dyDescent="0.25">
      <c r="A337" s="24">
        <v>327</v>
      </c>
      <c r="B337" s="25" t="s">
        <v>99</v>
      </c>
      <c r="C337" s="26" t="s">
        <v>1</v>
      </c>
      <c r="D337" s="26" t="s">
        <v>349</v>
      </c>
      <c r="E337" s="26" t="s">
        <v>355</v>
      </c>
      <c r="F337" s="26" t="s">
        <v>100</v>
      </c>
      <c r="G337" s="27">
        <v>3869.3</v>
      </c>
      <c r="H337" s="27">
        <v>3869.3</v>
      </c>
      <c r="I337" s="27">
        <v>3869.3</v>
      </c>
      <c r="J337" s="2"/>
    </row>
    <row r="338" spans="1:10" ht="30" outlineLevel="4" x14ac:dyDescent="0.25">
      <c r="A338" s="28">
        <v>328</v>
      </c>
      <c r="B338" s="25" t="s">
        <v>143</v>
      </c>
      <c r="C338" s="26" t="s">
        <v>1</v>
      </c>
      <c r="D338" s="26" t="s">
        <v>349</v>
      </c>
      <c r="E338" s="26" t="s">
        <v>144</v>
      </c>
      <c r="F338" s="26"/>
      <c r="G338" s="27">
        <f>G339+G341+G343</f>
        <v>15858.970000000001</v>
      </c>
      <c r="H338" s="27">
        <f t="shared" ref="H338:I338" si="196">H339+H341+H343</f>
        <v>15393.77</v>
      </c>
      <c r="I338" s="27">
        <f t="shared" si="196"/>
        <v>15946.619999999999</v>
      </c>
      <c r="J338" s="2"/>
    </row>
    <row r="339" spans="1:10" ht="60" outlineLevel="5" x14ac:dyDescent="0.25">
      <c r="A339" s="28">
        <v>329</v>
      </c>
      <c r="B339" s="25" t="s">
        <v>356</v>
      </c>
      <c r="C339" s="26" t="s">
        <v>1</v>
      </c>
      <c r="D339" s="26" t="s">
        <v>349</v>
      </c>
      <c r="E339" s="26" t="s">
        <v>357</v>
      </c>
      <c r="F339" s="26"/>
      <c r="G339" s="27">
        <f>G340</f>
        <v>8413.25</v>
      </c>
      <c r="H339" s="27">
        <f t="shared" ref="H339:I339" si="197">H340</f>
        <v>8602.35</v>
      </c>
      <c r="I339" s="27">
        <f t="shared" si="197"/>
        <v>8909.9</v>
      </c>
      <c r="J339" s="2"/>
    </row>
    <row r="340" spans="1:10" outlineLevel="6" x14ac:dyDescent="0.25">
      <c r="A340" s="24">
        <v>330</v>
      </c>
      <c r="B340" s="25" t="s">
        <v>99</v>
      </c>
      <c r="C340" s="26" t="s">
        <v>1</v>
      </c>
      <c r="D340" s="26" t="s">
        <v>349</v>
      </c>
      <c r="E340" s="26" t="s">
        <v>357</v>
      </c>
      <c r="F340" s="26" t="s">
        <v>100</v>
      </c>
      <c r="G340" s="27">
        <v>8413.25</v>
      </c>
      <c r="H340" s="27">
        <v>8602.35</v>
      </c>
      <c r="I340" s="27">
        <v>8909.9</v>
      </c>
      <c r="J340" s="2"/>
    </row>
    <row r="341" spans="1:10" ht="75" outlineLevel="5" x14ac:dyDescent="0.25">
      <c r="A341" s="24">
        <v>331</v>
      </c>
      <c r="B341" s="25" t="s">
        <v>358</v>
      </c>
      <c r="C341" s="26" t="s">
        <v>1</v>
      </c>
      <c r="D341" s="26" t="s">
        <v>349</v>
      </c>
      <c r="E341" s="26" t="s">
        <v>359</v>
      </c>
      <c r="F341" s="26"/>
      <c r="G341" s="27">
        <f>G342</f>
        <v>876.11</v>
      </c>
      <c r="H341" s="27">
        <f t="shared" ref="H341:I341" si="198">H342</f>
        <v>0</v>
      </c>
      <c r="I341" s="27">
        <f t="shared" si="198"/>
        <v>0</v>
      </c>
      <c r="J341" s="2"/>
    </row>
    <row r="342" spans="1:10" outlineLevel="6" x14ac:dyDescent="0.25">
      <c r="A342" s="24">
        <v>332</v>
      </c>
      <c r="B342" s="25" t="s">
        <v>99</v>
      </c>
      <c r="C342" s="26" t="s">
        <v>1</v>
      </c>
      <c r="D342" s="26" t="s">
        <v>349</v>
      </c>
      <c r="E342" s="26" t="s">
        <v>359</v>
      </c>
      <c r="F342" s="26" t="s">
        <v>100</v>
      </c>
      <c r="G342" s="27">
        <v>876.11</v>
      </c>
      <c r="H342" s="27">
        <v>0</v>
      </c>
      <c r="I342" s="27">
        <v>0</v>
      </c>
      <c r="J342" s="2"/>
    </row>
    <row r="343" spans="1:10" ht="45" outlineLevel="5" x14ac:dyDescent="0.25">
      <c r="A343" s="24">
        <v>333</v>
      </c>
      <c r="B343" s="25" t="s">
        <v>360</v>
      </c>
      <c r="C343" s="26" t="s">
        <v>1</v>
      </c>
      <c r="D343" s="26" t="s">
        <v>349</v>
      </c>
      <c r="E343" s="26" t="s">
        <v>361</v>
      </c>
      <c r="F343" s="26"/>
      <c r="G343" s="27">
        <f>G344+G345</f>
        <v>6569.61</v>
      </c>
      <c r="H343" s="27">
        <f t="shared" ref="H343:I343" si="199">H344+H345</f>
        <v>6791.42</v>
      </c>
      <c r="I343" s="27">
        <f t="shared" si="199"/>
        <v>7036.7199999999993</v>
      </c>
      <c r="J343" s="2"/>
    </row>
    <row r="344" spans="1:10" ht="30" outlineLevel="6" x14ac:dyDescent="0.25">
      <c r="A344" s="24">
        <v>334</v>
      </c>
      <c r="B344" s="25" t="s">
        <v>89</v>
      </c>
      <c r="C344" s="26" t="s">
        <v>1</v>
      </c>
      <c r="D344" s="26" t="s">
        <v>349</v>
      </c>
      <c r="E344" s="26" t="s">
        <v>361</v>
      </c>
      <c r="F344" s="26" t="s">
        <v>90</v>
      </c>
      <c r="G344" s="27">
        <v>5946.95</v>
      </c>
      <c r="H344" s="27">
        <v>6167.25</v>
      </c>
      <c r="I344" s="27">
        <v>6410.98</v>
      </c>
      <c r="J344" s="2"/>
    </row>
    <row r="345" spans="1:10" ht="45" outlineLevel="6" x14ac:dyDescent="0.25">
      <c r="A345" s="24">
        <v>335</v>
      </c>
      <c r="B345" s="25" t="s">
        <v>20</v>
      </c>
      <c r="C345" s="26" t="s">
        <v>1</v>
      </c>
      <c r="D345" s="26" t="s">
        <v>349</v>
      </c>
      <c r="E345" s="26" t="s">
        <v>361</v>
      </c>
      <c r="F345" s="26" t="s">
        <v>21</v>
      </c>
      <c r="G345" s="27">
        <v>622.66</v>
      </c>
      <c r="H345" s="27">
        <v>624.16999999999996</v>
      </c>
      <c r="I345" s="27">
        <v>625.74</v>
      </c>
      <c r="J345" s="2"/>
    </row>
    <row r="346" spans="1:10" s="6" customFormat="1" outlineLevel="1" x14ac:dyDescent="0.25">
      <c r="A346" s="16">
        <v>336</v>
      </c>
      <c r="B346" s="21" t="s">
        <v>362</v>
      </c>
      <c r="C346" s="22" t="s">
        <v>1</v>
      </c>
      <c r="D346" s="22" t="s">
        <v>363</v>
      </c>
      <c r="E346" s="22"/>
      <c r="F346" s="22"/>
      <c r="G346" s="23">
        <f>G347+G356</f>
        <v>29728.12</v>
      </c>
      <c r="H346" s="23">
        <f t="shared" ref="H346:I346" si="200">H347+H356</f>
        <v>3975.7</v>
      </c>
      <c r="I346" s="23">
        <f t="shared" si="200"/>
        <v>4145.3999999999996</v>
      </c>
      <c r="J346" s="5"/>
    </row>
    <row r="347" spans="1:10" s="6" customFormat="1" ht="30" outlineLevel="2" x14ac:dyDescent="0.25">
      <c r="A347" s="16">
        <v>337</v>
      </c>
      <c r="B347" s="21" t="s">
        <v>364</v>
      </c>
      <c r="C347" s="22" t="s">
        <v>1</v>
      </c>
      <c r="D347" s="22" t="s">
        <v>365</v>
      </c>
      <c r="E347" s="22"/>
      <c r="F347" s="22"/>
      <c r="G347" s="23">
        <f>G348</f>
        <v>484.7</v>
      </c>
      <c r="H347" s="23">
        <f t="shared" ref="H347:I347" si="201">H348</f>
        <v>335</v>
      </c>
      <c r="I347" s="23">
        <f t="shared" si="201"/>
        <v>335</v>
      </c>
      <c r="J347" s="5"/>
    </row>
    <row r="348" spans="1:10" ht="75" outlineLevel="3" x14ac:dyDescent="0.25">
      <c r="A348" s="24">
        <v>338</v>
      </c>
      <c r="B348" s="25" t="s">
        <v>141</v>
      </c>
      <c r="C348" s="26" t="s">
        <v>1</v>
      </c>
      <c r="D348" s="26" t="s">
        <v>365</v>
      </c>
      <c r="E348" s="26" t="s">
        <v>142</v>
      </c>
      <c r="F348" s="26"/>
      <c r="G348" s="27">
        <f>G349</f>
        <v>484.7</v>
      </c>
      <c r="H348" s="27">
        <f t="shared" ref="H348:I348" si="202">H349</f>
        <v>335</v>
      </c>
      <c r="I348" s="27">
        <f t="shared" si="202"/>
        <v>335</v>
      </c>
      <c r="J348" s="2"/>
    </row>
    <row r="349" spans="1:10" ht="45" outlineLevel="4" x14ac:dyDescent="0.25">
      <c r="A349" s="24">
        <v>339</v>
      </c>
      <c r="B349" s="25" t="s">
        <v>295</v>
      </c>
      <c r="C349" s="26" t="s">
        <v>1</v>
      </c>
      <c r="D349" s="26" t="s">
        <v>365</v>
      </c>
      <c r="E349" s="26" t="s">
        <v>296</v>
      </c>
      <c r="F349" s="26"/>
      <c r="G349" s="27">
        <f>G350+G352+G354</f>
        <v>484.7</v>
      </c>
      <c r="H349" s="27">
        <f t="shared" ref="H349:I349" si="203">H350+H352+H354</f>
        <v>335</v>
      </c>
      <c r="I349" s="27">
        <f t="shared" si="203"/>
        <v>335</v>
      </c>
      <c r="J349" s="2"/>
    </row>
    <row r="350" spans="1:10" ht="60" outlineLevel="5" x14ac:dyDescent="0.25">
      <c r="A350" s="24">
        <v>340</v>
      </c>
      <c r="B350" s="25" t="s">
        <v>366</v>
      </c>
      <c r="C350" s="26" t="s">
        <v>1</v>
      </c>
      <c r="D350" s="26" t="s">
        <v>365</v>
      </c>
      <c r="E350" s="26" t="s">
        <v>367</v>
      </c>
      <c r="F350" s="26"/>
      <c r="G350" s="27">
        <f>G351</f>
        <v>35</v>
      </c>
      <c r="H350" s="27">
        <f t="shared" ref="H350:I350" si="204">H351</f>
        <v>35</v>
      </c>
      <c r="I350" s="27">
        <f t="shared" si="204"/>
        <v>35</v>
      </c>
      <c r="J350" s="2"/>
    </row>
    <row r="351" spans="1:10" ht="45" outlineLevel="6" x14ac:dyDescent="0.25">
      <c r="A351" s="24">
        <v>341</v>
      </c>
      <c r="B351" s="25" t="s">
        <v>20</v>
      </c>
      <c r="C351" s="26" t="s">
        <v>1</v>
      </c>
      <c r="D351" s="26" t="s">
        <v>365</v>
      </c>
      <c r="E351" s="26" t="s">
        <v>367</v>
      </c>
      <c r="F351" s="26" t="s">
        <v>21</v>
      </c>
      <c r="G351" s="27">
        <v>35</v>
      </c>
      <c r="H351" s="27">
        <v>35</v>
      </c>
      <c r="I351" s="27">
        <v>35</v>
      </c>
      <c r="J351" s="2"/>
    </row>
    <row r="352" spans="1:10" ht="30" outlineLevel="5" x14ac:dyDescent="0.25">
      <c r="A352" s="24">
        <v>342</v>
      </c>
      <c r="B352" s="25" t="s">
        <v>368</v>
      </c>
      <c r="C352" s="26" t="s">
        <v>1</v>
      </c>
      <c r="D352" s="26" t="s">
        <v>365</v>
      </c>
      <c r="E352" s="26" t="s">
        <v>369</v>
      </c>
      <c r="F352" s="26"/>
      <c r="G352" s="27">
        <f>G353</f>
        <v>300</v>
      </c>
      <c r="H352" s="27">
        <f t="shared" ref="H352:I352" si="205">H353</f>
        <v>300</v>
      </c>
      <c r="I352" s="27">
        <f t="shared" si="205"/>
        <v>300</v>
      </c>
      <c r="J352" s="2"/>
    </row>
    <row r="353" spans="1:10" outlineLevel="6" x14ac:dyDescent="0.25">
      <c r="A353" s="24">
        <v>343</v>
      </c>
      <c r="B353" s="25" t="s">
        <v>99</v>
      </c>
      <c r="C353" s="26" t="s">
        <v>1</v>
      </c>
      <c r="D353" s="26" t="s">
        <v>365</v>
      </c>
      <c r="E353" s="26" t="s">
        <v>369</v>
      </c>
      <c r="F353" s="26" t="s">
        <v>100</v>
      </c>
      <c r="G353" s="27">
        <v>300</v>
      </c>
      <c r="H353" s="27">
        <v>300</v>
      </c>
      <c r="I353" s="27">
        <v>300</v>
      </c>
      <c r="J353" s="2"/>
    </row>
    <row r="354" spans="1:10" ht="75" outlineLevel="5" x14ac:dyDescent="0.25">
      <c r="A354" s="28">
        <v>344</v>
      </c>
      <c r="B354" s="25" t="s">
        <v>370</v>
      </c>
      <c r="C354" s="26" t="s">
        <v>1</v>
      </c>
      <c r="D354" s="26" t="s">
        <v>365</v>
      </c>
      <c r="E354" s="26" t="s">
        <v>371</v>
      </c>
      <c r="F354" s="26"/>
      <c r="G354" s="27">
        <f>G355</f>
        <v>149.69999999999999</v>
      </c>
      <c r="H354" s="27">
        <f t="shared" ref="H354:I354" si="206">H355</f>
        <v>0</v>
      </c>
      <c r="I354" s="27">
        <f t="shared" si="206"/>
        <v>0</v>
      </c>
      <c r="J354" s="2"/>
    </row>
    <row r="355" spans="1:10" outlineLevel="6" x14ac:dyDescent="0.25">
      <c r="A355" s="28">
        <v>345</v>
      </c>
      <c r="B355" s="25" t="s">
        <v>99</v>
      </c>
      <c r="C355" s="26" t="s">
        <v>1</v>
      </c>
      <c r="D355" s="26" t="s">
        <v>365</v>
      </c>
      <c r="E355" s="26" t="s">
        <v>371</v>
      </c>
      <c r="F355" s="26" t="s">
        <v>100</v>
      </c>
      <c r="G355" s="27">
        <v>149.69999999999999</v>
      </c>
      <c r="H355" s="27">
        <v>0</v>
      </c>
      <c r="I355" s="27">
        <v>0</v>
      </c>
      <c r="J355" s="2"/>
    </row>
    <row r="356" spans="1:10" s="6" customFormat="1" ht="30" outlineLevel="2" x14ac:dyDescent="0.25">
      <c r="A356" s="20">
        <v>346</v>
      </c>
      <c r="B356" s="21" t="s">
        <v>372</v>
      </c>
      <c r="C356" s="22" t="s">
        <v>1</v>
      </c>
      <c r="D356" s="22" t="s">
        <v>373</v>
      </c>
      <c r="E356" s="22"/>
      <c r="F356" s="22"/>
      <c r="G356" s="23">
        <f>G357</f>
        <v>29243.42</v>
      </c>
      <c r="H356" s="23">
        <f t="shared" ref="H356:I356" si="207">H357</f>
        <v>3640.7</v>
      </c>
      <c r="I356" s="23">
        <f t="shared" si="207"/>
        <v>3810.4</v>
      </c>
      <c r="J356" s="5"/>
    </row>
    <row r="357" spans="1:10" ht="75" outlineLevel="3" x14ac:dyDescent="0.25">
      <c r="A357" s="24">
        <v>347</v>
      </c>
      <c r="B357" s="25" t="s">
        <v>141</v>
      </c>
      <c r="C357" s="26" t="s">
        <v>1</v>
      </c>
      <c r="D357" s="26" t="s">
        <v>373</v>
      </c>
      <c r="E357" s="26" t="s">
        <v>142</v>
      </c>
      <c r="F357" s="26"/>
      <c r="G357" s="27">
        <f>G358</f>
        <v>29243.42</v>
      </c>
      <c r="H357" s="27">
        <f t="shared" ref="H357:I357" si="208">H358</f>
        <v>3640.7</v>
      </c>
      <c r="I357" s="27">
        <f t="shared" si="208"/>
        <v>3810.4</v>
      </c>
      <c r="J357" s="2"/>
    </row>
    <row r="358" spans="1:10" ht="35.25" customHeight="1" outlineLevel="4" x14ac:dyDescent="0.25">
      <c r="A358" s="24">
        <v>348</v>
      </c>
      <c r="B358" s="25" t="s">
        <v>295</v>
      </c>
      <c r="C358" s="26" t="s">
        <v>1</v>
      </c>
      <c r="D358" s="26" t="s">
        <v>373</v>
      </c>
      <c r="E358" s="26" t="s">
        <v>296</v>
      </c>
      <c r="F358" s="26"/>
      <c r="G358" s="27">
        <f>G359+G361+G363+G365</f>
        <v>29243.42</v>
      </c>
      <c r="H358" s="27">
        <f t="shared" ref="H358:I358" si="209">H359+H361+H363+H365</f>
        <v>3640.7</v>
      </c>
      <c r="I358" s="27">
        <f t="shared" si="209"/>
        <v>3810.4</v>
      </c>
      <c r="J358" s="2"/>
    </row>
    <row r="359" spans="1:10" ht="45" outlineLevel="5" x14ac:dyDescent="0.25">
      <c r="A359" s="24">
        <v>349</v>
      </c>
      <c r="B359" s="25" t="s">
        <v>374</v>
      </c>
      <c r="C359" s="26" t="s">
        <v>1</v>
      </c>
      <c r="D359" s="26" t="s">
        <v>373</v>
      </c>
      <c r="E359" s="26" t="s">
        <v>375</v>
      </c>
      <c r="F359" s="26"/>
      <c r="G359" s="27">
        <f>G360</f>
        <v>617.91999999999996</v>
      </c>
      <c r="H359" s="27">
        <f t="shared" ref="H359:I359" si="210">H360</f>
        <v>640.70000000000005</v>
      </c>
      <c r="I359" s="27">
        <f t="shared" si="210"/>
        <v>664.4</v>
      </c>
      <c r="J359" s="2"/>
    </row>
    <row r="360" spans="1:10" outlineLevel="6" x14ac:dyDescent="0.25">
      <c r="A360" s="24">
        <v>350</v>
      </c>
      <c r="B360" s="25" t="s">
        <v>99</v>
      </c>
      <c r="C360" s="26" t="s">
        <v>1</v>
      </c>
      <c r="D360" s="26" t="s">
        <v>373</v>
      </c>
      <c r="E360" s="26" t="s">
        <v>375</v>
      </c>
      <c r="F360" s="26" t="s">
        <v>100</v>
      </c>
      <c r="G360" s="27">
        <v>617.91999999999996</v>
      </c>
      <c r="H360" s="27">
        <v>640.70000000000005</v>
      </c>
      <c r="I360" s="27">
        <v>664.4</v>
      </c>
      <c r="J360" s="2"/>
    </row>
    <row r="361" spans="1:10" ht="60" outlineLevel="5" x14ac:dyDescent="0.25">
      <c r="A361" s="24">
        <v>351</v>
      </c>
      <c r="B361" s="25" t="s">
        <v>376</v>
      </c>
      <c r="C361" s="26" t="s">
        <v>1</v>
      </c>
      <c r="D361" s="26" t="s">
        <v>373</v>
      </c>
      <c r="E361" s="26" t="s">
        <v>377</v>
      </c>
      <c r="F361" s="26"/>
      <c r="G361" s="27">
        <f>G362</f>
        <v>3120</v>
      </c>
      <c r="H361" s="27">
        <f t="shared" ref="H361:I361" si="211">H362</f>
        <v>3000</v>
      </c>
      <c r="I361" s="27">
        <f t="shared" si="211"/>
        <v>3146</v>
      </c>
      <c r="J361" s="2"/>
    </row>
    <row r="362" spans="1:10" ht="45" outlineLevel="6" x14ac:dyDescent="0.25">
      <c r="A362" s="28">
        <v>352</v>
      </c>
      <c r="B362" s="25" t="s">
        <v>20</v>
      </c>
      <c r="C362" s="26" t="s">
        <v>1</v>
      </c>
      <c r="D362" s="26" t="s">
        <v>373</v>
      </c>
      <c r="E362" s="26" t="s">
        <v>377</v>
      </c>
      <c r="F362" s="26" t="s">
        <v>21</v>
      </c>
      <c r="G362" s="27">
        <v>3120</v>
      </c>
      <c r="H362" s="27">
        <v>3000</v>
      </c>
      <c r="I362" s="27">
        <v>3146</v>
      </c>
      <c r="J362" s="2"/>
    </row>
    <row r="363" spans="1:10" outlineLevel="5" x14ac:dyDescent="0.25">
      <c r="A363" s="28">
        <v>353</v>
      </c>
      <c r="B363" s="25" t="s">
        <v>378</v>
      </c>
      <c r="C363" s="26" t="s">
        <v>1</v>
      </c>
      <c r="D363" s="26" t="s">
        <v>373</v>
      </c>
      <c r="E363" s="26" t="s">
        <v>379</v>
      </c>
      <c r="F363" s="26"/>
      <c r="G363" s="27">
        <f>G364</f>
        <v>5.5</v>
      </c>
      <c r="H363" s="27">
        <f t="shared" ref="H363:I363" si="212">H364</f>
        <v>0</v>
      </c>
      <c r="I363" s="27">
        <f t="shared" si="212"/>
        <v>0</v>
      </c>
      <c r="J363" s="2"/>
    </row>
    <row r="364" spans="1:10" outlineLevel="6" x14ac:dyDescent="0.25">
      <c r="A364" s="24">
        <v>354</v>
      </c>
      <c r="B364" s="25" t="s">
        <v>99</v>
      </c>
      <c r="C364" s="26" t="s">
        <v>1</v>
      </c>
      <c r="D364" s="26" t="s">
        <v>373</v>
      </c>
      <c r="E364" s="26" t="s">
        <v>379</v>
      </c>
      <c r="F364" s="26" t="s">
        <v>100</v>
      </c>
      <c r="G364" s="27">
        <v>5.5</v>
      </c>
      <c r="H364" s="27">
        <v>0</v>
      </c>
      <c r="I364" s="27">
        <v>0</v>
      </c>
      <c r="J364" s="2"/>
    </row>
    <row r="365" spans="1:10" ht="75" outlineLevel="5" x14ac:dyDescent="0.25">
      <c r="A365" s="24">
        <v>355</v>
      </c>
      <c r="B365" s="25" t="s">
        <v>380</v>
      </c>
      <c r="C365" s="26" t="s">
        <v>1</v>
      </c>
      <c r="D365" s="26" t="s">
        <v>373</v>
      </c>
      <c r="E365" s="26" t="s">
        <v>381</v>
      </c>
      <c r="F365" s="26"/>
      <c r="G365" s="27">
        <f>G366</f>
        <v>25500</v>
      </c>
      <c r="H365" s="27">
        <f t="shared" ref="H365:I365" si="213">H366</f>
        <v>0</v>
      </c>
      <c r="I365" s="27">
        <f t="shared" si="213"/>
        <v>0</v>
      </c>
      <c r="J365" s="2"/>
    </row>
    <row r="366" spans="1:10" ht="45" outlineLevel="6" x14ac:dyDescent="0.25">
      <c r="A366" s="24">
        <v>356</v>
      </c>
      <c r="B366" s="25" t="s">
        <v>20</v>
      </c>
      <c r="C366" s="26" t="s">
        <v>1</v>
      </c>
      <c r="D366" s="26" t="s">
        <v>373</v>
      </c>
      <c r="E366" s="26" t="s">
        <v>381</v>
      </c>
      <c r="F366" s="26" t="s">
        <v>21</v>
      </c>
      <c r="G366" s="27">
        <v>25500</v>
      </c>
      <c r="H366" s="27">
        <v>0</v>
      </c>
      <c r="I366" s="27">
        <v>0</v>
      </c>
      <c r="J366" s="2"/>
    </row>
    <row r="367" spans="1:10" s="6" customFormat="1" outlineLevel="1" x14ac:dyDescent="0.25">
      <c r="A367" s="20">
        <v>357</v>
      </c>
      <c r="B367" s="21" t="s">
        <v>382</v>
      </c>
      <c r="C367" s="22" t="s">
        <v>1</v>
      </c>
      <c r="D367" s="22" t="s">
        <v>383</v>
      </c>
      <c r="E367" s="22"/>
      <c r="F367" s="22"/>
      <c r="G367" s="23">
        <f>G368+G373</f>
        <v>13486.5</v>
      </c>
      <c r="H367" s="23">
        <f t="shared" ref="H367:I367" si="214">H368+H373</f>
        <v>11712.260000000002</v>
      </c>
      <c r="I367" s="23">
        <f t="shared" si="214"/>
        <v>12084.340000000002</v>
      </c>
      <c r="J367" s="5"/>
    </row>
    <row r="368" spans="1:10" s="6" customFormat="1" ht="30" outlineLevel="2" x14ac:dyDescent="0.25">
      <c r="A368" s="20">
        <v>358</v>
      </c>
      <c r="B368" s="21" t="s">
        <v>384</v>
      </c>
      <c r="C368" s="22" t="s">
        <v>1</v>
      </c>
      <c r="D368" s="22" t="s">
        <v>385</v>
      </c>
      <c r="E368" s="22"/>
      <c r="F368" s="22"/>
      <c r="G368" s="23">
        <f>G369</f>
        <v>83.2</v>
      </c>
      <c r="H368" s="23">
        <f t="shared" ref="H368:I368" si="215">H369</f>
        <v>83.2</v>
      </c>
      <c r="I368" s="23">
        <f t="shared" si="215"/>
        <v>83.2</v>
      </c>
      <c r="J368" s="5"/>
    </row>
    <row r="369" spans="1:10" ht="60" outlineLevel="3" x14ac:dyDescent="0.25">
      <c r="A369" s="24">
        <v>359</v>
      </c>
      <c r="B369" s="25" t="s">
        <v>6</v>
      </c>
      <c r="C369" s="26" t="s">
        <v>1</v>
      </c>
      <c r="D369" s="26" t="s">
        <v>385</v>
      </c>
      <c r="E369" s="26" t="s">
        <v>7</v>
      </c>
      <c r="F369" s="26"/>
      <c r="G369" s="27">
        <f>G370</f>
        <v>83.2</v>
      </c>
      <c r="H369" s="27">
        <f t="shared" ref="H369:I369" si="216">H370</f>
        <v>83.2</v>
      </c>
      <c r="I369" s="27">
        <f t="shared" si="216"/>
        <v>83.2</v>
      </c>
      <c r="J369" s="2"/>
    </row>
    <row r="370" spans="1:10" ht="30" outlineLevel="4" x14ac:dyDescent="0.25">
      <c r="A370" s="28">
        <v>360</v>
      </c>
      <c r="B370" s="25" t="s">
        <v>16</v>
      </c>
      <c r="C370" s="26" t="s">
        <v>1</v>
      </c>
      <c r="D370" s="26" t="s">
        <v>385</v>
      </c>
      <c r="E370" s="26" t="s">
        <v>17</v>
      </c>
      <c r="F370" s="26"/>
      <c r="G370" s="27">
        <f>G371</f>
        <v>83.2</v>
      </c>
      <c r="H370" s="27">
        <f t="shared" ref="H370:I370" si="217">H371</f>
        <v>83.2</v>
      </c>
      <c r="I370" s="27">
        <f t="shared" si="217"/>
        <v>83.2</v>
      </c>
      <c r="J370" s="2"/>
    </row>
    <row r="371" spans="1:10" ht="60" outlineLevel="5" x14ac:dyDescent="0.25">
      <c r="A371" s="28">
        <v>361</v>
      </c>
      <c r="B371" s="25" t="s">
        <v>18</v>
      </c>
      <c r="C371" s="26" t="s">
        <v>1</v>
      </c>
      <c r="D371" s="26" t="s">
        <v>385</v>
      </c>
      <c r="E371" s="26" t="s">
        <v>19</v>
      </c>
      <c r="F371" s="26"/>
      <c r="G371" s="27">
        <f>G372</f>
        <v>83.2</v>
      </c>
      <c r="H371" s="27">
        <f t="shared" ref="H371:I371" si="218">H372</f>
        <v>83.2</v>
      </c>
      <c r="I371" s="27">
        <f t="shared" si="218"/>
        <v>83.2</v>
      </c>
      <c r="J371" s="2"/>
    </row>
    <row r="372" spans="1:10" ht="45" outlineLevel="6" x14ac:dyDescent="0.25">
      <c r="A372" s="24">
        <v>362</v>
      </c>
      <c r="B372" s="25" t="s">
        <v>20</v>
      </c>
      <c r="C372" s="26" t="s">
        <v>1</v>
      </c>
      <c r="D372" s="26" t="s">
        <v>385</v>
      </c>
      <c r="E372" s="26" t="s">
        <v>19</v>
      </c>
      <c r="F372" s="26" t="s">
        <v>21</v>
      </c>
      <c r="G372" s="27">
        <v>83.2</v>
      </c>
      <c r="H372" s="27">
        <v>83.2</v>
      </c>
      <c r="I372" s="27">
        <v>83.2</v>
      </c>
      <c r="J372" s="2"/>
    </row>
    <row r="373" spans="1:10" s="6" customFormat="1" outlineLevel="2" x14ac:dyDescent="0.25">
      <c r="A373" s="20">
        <v>363</v>
      </c>
      <c r="B373" s="21" t="s">
        <v>386</v>
      </c>
      <c r="C373" s="22" t="s">
        <v>1</v>
      </c>
      <c r="D373" s="22" t="s">
        <v>387</v>
      </c>
      <c r="E373" s="22"/>
      <c r="F373" s="22"/>
      <c r="G373" s="23">
        <f>G374+G385+G411</f>
        <v>13403.3</v>
      </c>
      <c r="H373" s="23">
        <f t="shared" ref="H373:I373" si="219">H374+H385+H411</f>
        <v>11629.060000000001</v>
      </c>
      <c r="I373" s="23">
        <f t="shared" si="219"/>
        <v>12001.140000000001</v>
      </c>
      <c r="J373" s="5"/>
    </row>
    <row r="374" spans="1:10" ht="45" outlineLevel="3" x14ac:dyDescent="0.25">
      <c r="A374" s="24">
        <v>364</v>
      </c>
      <c r="B374" s="25" t="s">
        <v>113</v>
      </c>
      <c r="C374" s="26" t="s">
        <v>1</v>
      </c>
      <c r="D374" s="26" t="s">
        <v>387</v>
      </c>
      <c r="E374" s="26" t="s">
        <v>114</v>
      </c>
      <c r="F374" s="26"/>
      <c r="G374" s="27">
        <f>G375+G382</f>
        <v>98.6</v>
      </c>
      <c r="H374" s="27">
        <f t="shared" ref="H374:I374" si="220">H375+H382</f>
        <v>98.6</v>
      </c>
      <c r="I374" s="27">
        <f t="shared" si="220"/>
        <v>98.6</v>
      </c>
      <c r="J374" s="2"/>
    </row>
    <row r="375" spans="1:10" ht="45" outlineLevel="4" x14ac:dyDescent="0.25">
      <c r="A375" s="24">
        <v>365</v>
      </c>
      <c r="B375" s="25" t="s">
        <v>388</v>
      </c>
      <c r="C375" s="26" t="s">
        <v>1</v>
      </c>
      <c r="D375" s="26" t="s">
        <v>387</v>
      </c>
      <c r="E375" s="26" t="s">
        <v>389</v>
      </c>
      <c r="F375" s="26"/>
      <c r="G375" s="27">
        <f>G376+G378+G380</f>
        <v>85.6</v>
      </c>
      <c r="H375" s="27">
        <f t="shared" ref="H375:I375" si="221">H376+H378+H380</f>
        <v>85.6</v>
      </c>
      <c r="I375" s="27">
        <f t="shared" si="221"/>
        <v>85.6</v>
      </c>
      <c r="J375" s="2"/>
    </row>
    <row r="376" spans="1:10" ht="30" outlineLevel="5" x14ac:dyDescent="0.25">
      <c r="A376" s="24">
        <v>366</v>
      </c>
      <c r="B376" s="25" t="s">
        <v>390</v>
      </c>
      <c r="C376" s="26" t="s">
        <v>1</v>
      </c>
      <c r="D376" s="26" t="s">
        <v>387</v>
      </c>
      <c r="E376" s="26" t="s">
        <v>391</v>
      </c>
      <c r="F376" s="26"/>
      <c r="G376" s="27">
        <f>G377</f>
        <v>23.8</v>
      </c>
      <c r="H376" s="27">
        <f t="shared" ref="H376:I376" si="222">H377</f>
        <v>23.8</v>
      </c>
      <c r="I376" s="27">
        <f t="shared" si="222"/>
        <v>23.8</v>
      </c>
      <c r="J376" s="2"/>
    </row>
    <row r="377" spans="1:10" ht="45" outlineLevel="6" x14ac:dyDescent="0.25">
      <c r="A377" s="24">
        <v>367</v>
      </c>
      <c r="B377" s="25" t="s">
        <v>20</v>
      </c>
      <c r="C377" s="26" t="s">
        <v>1</v>
      </c>
      <c r="D377" s="26" t="s">
        <v>387</v>
      </c>
      <c r="E377" s="26" t="s">
        <v>391</v>
      </c>
      <c r="F377" s="26" t="s">
        <v>21</v>
      </c>
      <c r="G377" s="27">
        <v>23.8</v>
      </c>
      <c r="H377" s="27">
        <v>23.8</v>
      </c>
      <c r="I377" s="27">
        <v>23.8</v>
      </c>
      <c r="J377" s="2"/>
    </row>
    <row r="378" spans="1:10" ht="45" outlineLevel="5" x14ac:dyDescent="0.25">
      <c r="A378" s="28">
        <v>368</v>
      </c>
      <c r="B378" s="25" t="s">
        <v>392</v>
      </c>
      <c r="C378" s="26" t="s">
        <v>1</v>
      </c>
      <c r="D378" s="26" t="s">
        <v>387</v>
      </c>
      <c r="E378" s="26" t="s">
        <v>393</v>
      </c>
      <c r="F378" s="26"/>
      <c r="G378" s="27">
        <f>G379</f>
        <v>23.8</v>
      </c>
      <c r="H378" s="27">
        <f t="shared" ref="H378:I378" si="223">H379</f>
        <v>23.8</v>
      </c>
      <c r="I378" s="27">
        <f t="shared" si="223"/>
        <v>23.8</v>
      </c>
      <c r="J378" s="2"/>
    </row>
    <row r="379" spans="1:10" ht="45" outlineLevel="6" x14ac:dyDescent="0.25">
      <c r="A379" s="28">
        <v>369</v>
      </c>
      <c r="B379" s="25" t="s">
        <v>20</v>
      </c>
      <c r="C379" s="26" t="s">
        <v>1</v>
      </c>
      <c r="D379" s="26" t="s">
        <v>387</v>
      </c>
      <c r="E379" s="26" t="s">
        <v>393</v>
      </c>
      <c r="F379" s="26" t="s">
        <v>21</v>
      </c>
      <c r="G379" s="27">
        <v>23.8</v>
      </c>
      <c r="H379" s="27">
        <v>23.8</v>
      </c>
      <c r="I379" s="27">
        <v>23.8</v>
      </c>
      <c r="J379" s="2"/>
    </row>
    <row r="380" spans="1:10" ht="30" outlineLevel="5" x14ac:dyDescent="0.25">
      <c r="A380" s="24">
        <v>370</v>
      </c>
      <c r="B380" s="25" t="s">
        <v>394</v>
      </c>
      <c r="C380" s="26" t="s">
        <v>1</v>
      </c>
      <c r="D380" s="26" t="s">
        <v>387</v>
      </c>
      <c r="E380" s="26" t="s">
        <v>395</v>
      </c>
      <c r="F380" s="26"/>
      <c r="G380" s="27">
        <f>G381</f>
        <v>38</v>
      </c>
      <c r="H380" s="27">
        <f t="shared" ref="H380:I380" si="224">H381</f>
        <v>38</v>
      </c>
      <c r="I380" s="27">
        <f t="shared" si="224"/>
        <v>38</v>
      </c>
      <c r="J380" s="2"/>
    </row>
    <row r="381" spans="1:10" ht="45" outlineLevel="6" x14ac:dyDescent="0.25">
      <c r="A381" s="24">
        <v>371</v>
      </c>
      <c r="B381" s="25" t="s">
        <v>20</v>
      </c>
      <c r="C381" s="26" t="s">
        <v>1</v>
      </c>
      <c r="D381" s="26" t="s">
        <v>387</v>
      </c>
      <c r="E381" s="26" t="s">
        <v>395</v>
      </c>
      <c r="F381" s="26" t="s">
        <v>21</v>
      </c>
      <c r="G381" s="27">
        <v>38</v>
      </c>
      <c r="H381" s="27">
        <v>38</v>
      </c>
      <c r="I381" s="27">
        <v>38</v>
      </c>
      <c r="J381" s="2"/>
    </row>
    <row r="382" spans="1:10" ht="30" outlineLevel="4" x14ac:dyDescent="0.25">
      <c r="A382" s="24">
        <v>372</v>
      </c>
      <c r="B382" s="25" t="s">
        <v>396</v>
      </c>
      <c r="C382" s="26" t="s">
        <v>1</v>
      </c>
      <c r="D382" s="26" t="s">
        <v>387</v>
      </c>
      <c r="E382" s="26" t="s">
        <v>397</v>
      </c>
      <c r="F382" s="26"/>
      <c r="G382" s="27">
        <f>G383</f>
        <v>13</v>
      </c>
      <c r="H382" s="27">
        <f t="shared" ref="H382:I382" si="225">H383</f>
        <v>13</v>
      </c>
      <c r="I382" s="27">
        <f t="shared" si="225"/>
        <v>13</v>
      </c>
      <c r="J382" s="2"/>
    </row>
    <row r="383" spans="1:10" ht="45" outlineLevel="5" x14ac:dyDescent="0.25">
      <c r="A383" s="24">
        <v>373</v>
      </c>
      <c r="B383" s="25" t="s">
        <v>398</v>
      </c>
      <c r="C383" s="26" t="s">
        <v>1</v>
      </c>
      <c r="D383" s="26" t="s">
        <v>387</v>
      </c>
      <c r="E383" s="26" t="s">
        <v>399</v>
      </c>
      <c r="F383" s="26"/>
      <c r="G383" s="27">
        <f>G384</f>
        <v>13</v>
      </c>
      <c r="H383" s="27">
        <f t="shared" ref="H383:I383" si="226">H384</f>
        <v>13</v>
      </c>
      <c r="I383" s="27">
        <f t="shared" si="226"/>
        <v>13</v>
      </c>
      <c r="J383" s="2"/>
    </row>
    <row r="384" spans="1:10" ht="45" outlineLevel="6" x14ac:dyDescent="0.25">
      <c r="A384" s="24">
        <v>374</v>
      </c>
      <c r="B384" s="25" t="s">
        <v>20</v>
      </c>
      <c r="C384" s="26" t="s">
        <v>1</v>
      </c>
      <c r="D384" s="26" t="s">
        <v>387</v>
      </c>
      <c r="E384" s="26" t="s">
        <v>399</v>
      </c>
      <c r="F384" s="26" t="s">
        <v>21</v>
      </c>
      <c r="G384" s="27">
        <v>13</v>
      </c>
      <c r="H384" s="27">
        <v>13</v>
      </c>
      <c r="I384" s="27">
        <v>13</v>
      </c>
      <c r="J384" s="2"/>
    </row>
    <row r="385" spans="1:10" ht="60" outlineLevel="3" x14ac:dyDescent="0.25">
      <c r="A385" s="24">
        <v>375</v>
      </c>
      <c r="B385" s="25" t="s">
        <v>400</v>
      </c>
      <c r="C385" s="26" t="s">
        <v>1</v>
      </c>
      <c r="D385" s="26" t="s">
        <v>387</v>
      </c>
      <c r="E385" s="26" t="s">
        <v>401</v>
      </c>
      <c r="F385" s="26"/>
      <c r="G385" s="27">
        <f>G386+G401</f>
        <v>13214.699999999999</v>
      </c>
      <c r="H385" s="27">
        <f t="shared" ref="H385:I385" si="227">H386+H401</f>
        <v>11440.460000000001</v>
      </c>
      <c r="I385" s="27">
        <f t="shared" si="227"/>
        <v>11812.54</v>
      </c>
      <c r="J385" s="2"/>
    </row>
    <row r="386" spans="1:10" ht="30" outlineLevel="4" x14ac:dyDescent="0.25">
      <c r="A386" s="28">
        <v>376</v>
      </c>
      <c r="B386" s="25" t="s">
        <v>402</v>
      </c>
      <c r="C386" s="26" t="s">
        <v>1</v>
      </c>
      <c r="D386" s="26" t="s">
        <v>387</v>
      </c>
      <c r="E386" s="26" t="s">
        <v>403</v>
      </c>
      <c r="F386" s="26"/>
      <c r="G386" s="27">
        <f>G387+G389+G391+G395+G397+G399</f>
        <v>11390.8</v>
      </c>
      <c r="H386" s="27">
        <f t="shared" ref="H386:I386" si="228">H387+H389+H391+H395+H397+H399</f>
        <v>9870.76</v>
      </c>
      <c r="I386" s="27">
        <f t="shared" si="228"/>
        <v>10197.44</v>
      </c>
      <c r="J386" s="2"/>
    </row>
    <row r="387" spans="1:10" ht="45" outlineLevel="5" x14ac:dyDescent="0.25">
      <c r="A387" s="28">
        <v>377</v>
      </c>
      <c r="B387" s="25" t="s">
        <v>404</v>
      </c>
      <c r="C387" s="26" t="s">
        <v>1</v>
      </c>
      <c r="D387" s="26" t="s">
        <v>387</v>
      </c>
      <c r="E387" s="26" t="s">
        <v>405</v>
      </c>
      <c r="F387" s="26"/>
      <c r="G387" s="27">
        <f>G388</f>
        <v>394.6</v>
      </c>
      <c r="H387" s="27">
        <f t="shared" ref="H387:I387" si="229">H388</f>
        <v>394.6</v>
      </c>
      <c r="I387" s="27">
        <f t="shared" si="229"/>
        <v>394.6</v>
      </c>
      <c r="J387" s="2"/>
    </row>
    <row r="388" spans="1:10" ht="45" outlineLevel="6" x14ac:dyDescent="0.25">
      <c r="A388" s="24">
        <v>378</v>
      </c>
      <c r="B388" s="25" t="s">
        <v>20</v>
      </c>
      <c r="C388" s="26" t="s">
        <v>1</v>
      </c>
      <c r="D388" s="26" t="s">
        <v>387</v>
      </c>
      <c r="E388" s="26" t="s">
        <v>405</v>
      </c>
      <c r="F388" s="26" t="s">
        <v>21</v>
      </c>
      <c r="G388" s="27">
        <v>394.6</v>
      </c>
      <c r="H388" s="27">
        <v>394.6</v>
      </c>
      <c r="I388" s="27">
        <v>394.6</v>
      </c>
      <c r="J388" s="2"/>
    </row>
    <row r="389" spans="1:10" ht="30" outlineLevel="5" x14ac:dyDescent="0.25">
      <c r="A389" s="24">
        <v>379</v>
      </c>
      <c r="B389" s="25" t="s">
        <v>406</v>
      </c>
      <c r="C389" s="26" t="s">
        <v>1</v>
      </c>
      <c r="D389" s="26" t="s">
        <v>387</v>
      </c>
      <c r="E389" s="26" t="s">
        <v>407</v>
      </c>
      <c r="F389" s="26"/>
      <c r="G389" s="27">
        <f>G390</f>
        <v>100</v>
      </c>
      <c r="H389" s="27">
        <f t="shared" ref="H389:I389" si="230">H390</f>
        <v>100</v>
      </c>
      <c r="I389" s="27">
        <f t="shared" si="230"/>
        <v>100</v>
      </c>
      <c r="J389" s="2"/>
    </row>
    <row r="390" spans="1:10" ht="45" outlineLevel="6" x14ac:dyDescent="0.25">
      <c r="A390" s="24">
        <v>380</v>
      </c>
      <c r="B390" s="25" t="s">
        <v>20</v>
      </c>
      <c r="C390" s="26" t="s">
        <v>1</v>
      </c>
      <c r="D390" s="26" t="s">
        <v>387</v>
      </c>
      <c r="E390" s="26" t="s">
        <v>407</v>
      </c>
      <c r="F390" s="26" t="s">
        <v>21</v>
      </c>
      <c r="G390" s="27">
        <v>100</v>
      </c>
      <c r="H390" s="27">
        <v>100</v>
      </c>
      <c r="I390" s="27">
        <v>100</v>
      </c>
      <c r="J390" s="2"/>
    </row>
    <row r="391" spans="1:10" ht="45" outlineLevel="5" x14ac:dyDescent="0.25">
      <c r="A391" s="24">
        <v>381</v>
      </c>
      <c r="B391" s="25" t="s">
        <v>408</v>
      </c>
      <c r="C391" s="26" t="s">
        <v>1</v>
      </c>
      <c r="D391" s="26" t="s">
        <v>387</v>
      </c>
      <c r="E391" s="26" t="s">
        <v>409</v>
      </c>
      <c r="F391" s="26"/>
      <c r="G391" s="27">
        <f>G392+G393+G394</f>
        <v>9191.4</v>
      </c>
      <c r="H391" s="27">
        <f t="shared" ref="H391:I391" si="231">H392+H393+H394</f>
        <v>9376.16</v>
      </c>
      <c r="I391" s="27">
        <f t="shared" si="231"/>
        <v>9702.84</v>
      </c>
      <c r="J391" s="2"/>
    </row>
    <row r="392" spans="1:10" ht="30" outlineLevel="6" x14ac:dyDescent="0.25">
      <c r="A392" s="24">
        <v>382</v>
      </c>
      <c r="B392" s="25" t="s">
        <v>89</v>
      </c>
      <c r="C392" s="26" t="s">
        <v>1</v>
      </c>
      <c r="D392" s="26" t="s">
        <v>387</v>
      </c>
      <c r="E392" s="26" t="s">
        <v>409</v>
      </c>
      <c r="F392" s="26" t="s">
        <v>90</v>
      </c>
      <c r="G392" s="27">
        <v>7439.72</v>
      </c>
      <c r="H392" s="27">
        <v>7689.98</v>
      </c>
      <c r="I392" s="27">
        <v>7997.64</v>
      </c>
      <c r="J392" s="2"/>
    </row>
    <row r="393" spans="1:10" ht="45" outlineLevel="6" x14ac:dyDescent="0.25">
      <c r="A393" s="24">
        <v>383</v>
      </c>
      <c r="B393" s="25" t="s">
        <v>20</v>
      </c>
      <c r="C393" s="26" t="s">
        <v>1</v>
      </c>
      <c r="D393" s="26" t="s">
        <v>387</v>
      </c>
      <c r="E393" s="26" t="s">
        <v>409</v>
      </c>
      <c r="F393" s="26" t="s">
        <v>21</v>
      </c>
      <c r="G393" s="27">
        <v>1693.68</v>
      </c>
      <c r="H393" s="27">
        <v>1628.18</v>
      </c>
      <c r="I393" s="27">
        <v>1647.2</v>
      </c>
      <c r="J393" s="2"/>
    </row>
    <row r="394" spans="1:10" ht="30" outlineLevel="6" x14ac:dyDescent="0.25">
      <c r="A394" s="28">
        <v>384</v>
      </c>
      <c r="B394" s="25" t="s">
        <v>24</v>
      </c>
      <c r="C394" s="26" t="s">
        <v>1</v>
      </c>
      <c r="D394" s="26" t="s">
        <v>387</v>
      </c>
      <c r="E394" s="26" t="s">
        <v>409</v>
      </c>
      <c r="F394" s="26" t="s">
        <v>25</v>
      </c>
      <c r="G394" s="27">
        <v>58</v>
      </c>
      <c r="H394" s="27">
        <v>58</v>
      </c>
      <c r="I394" s="27">
        <v>58</v>
      </c>
      <c r="J394" s="2"/>
    </row>
    <row r="395" spans="1:10" ht="60" outlineLevel="5" x14ac:dyDescent="0.25">
      <c r="A395" s="28">
        <v>385</v>
      </c>
      <c r="B395" s="25" t="s">
        <v>410</v>
      </c>
      <c r="C395" s="26" t="s">
        <v>1</v>
      </c>
      <c r="D395" s="26" t="s">
        <v>387</v>
      </c>
      <c r="E395" s="26" t="s">
        <v>411</v>
      </c>
      <c r="F395" s="26"/>
      <c r="G395" s="27">
        <f>G396</f>
        <v>1569</v>
      </c>
      <c r="H395" s="27">
        <f t="shared" ref="H395:I395" si="232">H396</f>
        <v>0</v>
      </c>
      <c r="I395" s="27">
        <f t="shared" si="232"/>
        <v>0</v>
      </c>
      <c r="J395" s="2"/>
    </row>
    <row r="396" spans="1:10" outlineLevel="6" x14ac:dyDescent="0.25">
      <c r="A396" s="24">
        <v>386</v>
      </c>
      <c r="B396" s="25" t="s">
        <v>99</v>
      </c>
      <c r="C396" s="26" t="s">
        <v>1</v>
      </c>
      <c r="D396" s="26" t="s">
        <v>387</v>
      </c>
      <c r="E396" s="26" t="s">
        <v>411</v>
      </c>
      <c r="F396" s="26" t="s">
        <v>100</v>
      </c>
      <c r="G396" s="27">
        <v>1569</v>
      </c>
      <c r="H396" s="27">
        <v>0</v>
      </c>
      <c r="I396" s="27">
        <v>0</v>
      </c>
      <c r="J396" s="2"/>
    </row>
    <row r="397" spans="1:10" ht="30" outlineLevel="5" x14ac:dyDescent="0.25">
      <c r="A397" s="24">
        <v>387</v>
      </c>
      <c r="B397" s="25" t="s">
        <v>412</v>
      </c>
      <c r="C397" s="26" t="s">
        <v>1</v>
      </c>
      <c r="D397" s="26" t="s">
        <v>387</v>
      </c>
      <c r="E397" s="26" t="s">
        <v>413</v>
      </c>
      <c r="F397" s="26"/>
      <c r="G397" s="27">
        <f>G398</f>
        <v>67.900000000000006</v>
      </c>
      <c r="H397" s="27">
        <f t="shared" ref="H397:I397" si="233">H398</f>
        <v>0</v>
      </c>
      <c r="I397" s="27">
        <f t="shared" si="233"/>
        <v>0</v>
      </c>
      <c r="J397" s="2"/>
    </row>
    <row r="398" spans="1:10" ht="45" outlineLevel="6" x14ac:dyDescent="0.25">
      <c r="A398" s="24">
        <v>388</v>
      </c>
      <c r="B398" s="25" t="s">
        <v>20</v>
      </c>
      <c r="C398" s="26" t="s">
        <v>1</v>
      </c>
      <c r="D398" s="26" t="s">
        <v>387</v>
      </c>
      <c r="E398" s="26" t="s">
        <v>413</v>
      </c>
      <c r="F398" s="26" t="s">
        <v>21</v>
      </c>
      <c r="G398" s="27">
        <v>67.900000000000006</v>
      </c>
      <c r="H398" s="27">
        <v>0</v>
      </c>
      <c r="I398" s="27">
        <v>0</v>
      </c>
      <c r="J398" s="2"/>
    </row>
    <row r="399" spans="1:10" ht="30" outlineLevel="5" x14ac:dyDescent="0.25">
      <c r="A399" s="24">
        <v>389</v>
      </c>
      <c r="B399" s="25" t="s">
        <v>412</v>
      </c>
      <c r="C399" s="26" t="s">
        <v>1</v>
      </c>
      <c r="D399" s="26" t="s">
        <v>387</v>
      </c>
      <c r="E399" s="26" t="s">
        <v>414</v>
      </c>
      <c r="F399" s="26"/>
      <c r="G399" s="27">
        <f>G400</f>
        <v>67.900000000000006</v>
      </c>
      <c r="H399" s="27">
        <f t="shared" ref="H399:I399" si="234">H400</f>
        <v>0</v>
      </c>
      <c r="I399" s="27">
        <f t="shared" si="234"/>
        <v>0</v>
      </c>
      <c r="J399" s="2"/>
    </row>
    <row r="400" spans="1:10" ht="45" outlineLevel="6" x14ac:dyDescent="0.25">
      <c r="A400" s="24">
        <v>390</v>
      </c>
      <c r="B400" s="25" t="s">
        <v>20</v>
      </c>
      <c r="C400" s="26" t="s">
        <v>1</v>
      </c>
      <c r="D400" s="26" t="s">
        <v>387</v>
      </c>
      <c r="E400" s="26" t="s">
        <v>414</v>
      </c>
      <c r="F400" s="26" t="s">
        <v>21</v>
      </c>
      <c r="G400" s="27">
        <v>67.900000000000006</v>
      </c>
      <c r="H400" s="27">
        <v>0</v>
      </c>
      <c r="I400" s="27">
        <v>0</v>
      </c>
      <c r="J400" s="2"/>
    </row>
    <row r="401" spans="1:10" ht="60" outlineLevel="4" x14ac:dyDescent="0.25">
      <c r="A401" s="24">
        <v>391</v>
      </c>
      <c r="B401" s="25" t="s">
        <v>415</v>
      </c>
      <c r="C401" s="26" t="s">
        <v>1</v>
      </c>
      <c r="D401" s="26" t="s">
        <v>387</v>
      </c>
      <c r="E401" s="26" t="s">
        <v>416</v>
      </c>
      <c r="F401" s="26"/>
      <c r="G401" s="27">
        <f>G402+G404+G407+G409</f>
        <v>1823.9</v>
      </c>
      <c r="H401" s="27">
        <f t="shared" ref="H401:I401" si="235">H402+H404+H407+H409</f>
        <v>1569.7000000000003</v>
      </c>
      <c r="I401" s="27">
        <f t="shared" si="235"/>
        <v>1615.1</v>
      </c>
      <c r="J401" s="2"/>
    </row>
    <row r="402" spans="1:10" ht="30" outlineLevel="5" x14ac:dyDescent="0.25">
      <c r="A402" s="28">
        <v>392</v>
      </c>
      <c r="B402" s="25" t="s">
        <v>417</v>
      </c>
      <c r="C402" s="26" t="s">
        <v>1</v>
      </c>
      <c r="D402" s="26" t="s">
        <v>387</v>
      </c>
      <c r="E402" s="26" t="s">
        <v>418</v>
      </c>
      <c r="F402" s="26"/>
      <c r="G402" s="27">
        <f>G403</f>
        <v>262.60000000000002</v>
      </c>
      <c r="H402" s="27">
        <f t="shared" ref="H402:I402" si="236">H403</f>
        <v>262.60000000000002</v>
      </c>
      <c r="I402" s="27">
        <f t="shared" si="236"/>
        <v>262.60000000000002</v>
      </c>
      <c r="J402" s="2"/>
    </row>
    <row r="403" spans="1:10" ht="45" outlineLevel="6" x14ac:dyDescent="0.25">
      <c r="A403" s="28">
        <v>393</v>
      </c>
      <c r="B403" s="25" t="s">
        <v>20</v>
      </c>
      <c r="C403" s="26" t="s">
        <v>1</v>
      </c>
      <c r="D403" s="26" t="s">
        <v>387</v>
      </c>
      <c r="E403" s="26" t="s">
        <v>418</v>
      </c>
      <c r="F403" s="26" t="s">
        <v>21</v>
      </c>
      <c r="G403" s="27">
        <v>262.60000000000002</v>
      </c>
      <c r="H403" s="27">
        <v>262.60000000000002</v>
      </c>
      <c r="I403" s="27">
        <v>262.60000000000002</v>
      </c>
      <c r="J403" s="2"/>
    </row>
    <row r="404" spans="1:10" ht="30" outlineLevel="5" x14ac:dyDescent="0.25">
      <c r="A404" s="24">
        <v>394</v>
      </c>
      <c r="B404" s="25" t="s">
        <v>419</v>
      </c>
      <c r="C404" s="26" t="s">
        <v>1</v>
      </c>
      <c r="D404" s="26" t="s">
        <v>387</v>
      </c>
      <c r="E404" s="26" t="s">
        <v>420</v>
      </c>
      <c r="F404" s="26"/>
      <c r="G404" s="27">
        <f>G405+G406</f>
        <v>1263.7</v>
      </c>
      <c r="H404" s="27">
        <f t="shared" ref="H404:I404" si="237">H405+H406</f>
        <v>1307.1000000000001</v>
      </c>
      <c r="I404" s="27">
        <f t="shared" si="237"/>
        <v>1352.5</v>
      </c>
      <c r="J404" s="2"/>
    </row>
    <row r="405" spans="1:10" ht="30" outlineLevel="6" x14ac:dyDescent="0.25">
      <c r="A405" s="24">
        <v>395</v>
      </c>
      <c r="B405" s="25" t="s">
        <v>89</v>
      </c>
      <c r="C405" s="26" t="s">
        <v>1</v>
      </c>
      <c r="D405" s="26" t="s">
        <v>387</v>
      </c>
      <c r="E405" s="26" t="s">
        <v>420</v>
      </c>
      <c r="F405" s="26" t="s">
        <v>90</v>
      </c>
      <c r="G405" s="27">
        <v>1087</v>
      </c>
      <c r="H405" s="27">
        <v>1130.4000000000001</v>
      </c>
      <c r="I405" s="27">
        <v>1175.8</v>
      </c>
      <c r="J405" s="2"/>
    </row>
    <row r="406" spans="1:10" ht="45" outlineLevel="6" x14ac:dyDescent="0.25">
      <c r="A406" s="24">
        <v>396</v>
      </c>
      <c r="B406" s="25" t="s">
        <v>20</v>
      </c>
      <c r="C406" s="26" t="s">
        <v>1</v>
      </c>
      <c r="D406" s="26" t="s">
        <v>387</v>
      </c>
      <c r="E406" s="26" t="s">
        <v>420</v>
      </c>
      <c r="F406" s="26" t="s">
        <v>21</v>
      </c>
      <c r="G406" s="27">
        <v>176.7</v>
      </c>
      <c r="H406" s="27">
        <v>176.7</v>
      </c>
      <c r="I406" s="27">
        <v>176.7</v>
      </c>
      <c r="J406" s="2"/>
    </row>
    <row r="407" spans="1:10" ht="45" outlineLevel="5" x14ac:dyDescent="0.25">
      <c r="A407" s="24">
        <v>397</v>
      </c>
      <c r="B407" s="25" t="s">
        <v>421</v>
      </c>
      <c r="C407" s="26" t="s">
        <v>1</v>
      </c>
      <c r="D407" s="26" t="s">
        <v>387</v>
      </c>
      <c r="E407" s="26" t="s">
        <v>422</v>
      </c>
      <c r="F407" s="26"/>
      <c r="G407" s="27">
        <f>G408</f>
        <v>148.80000000000001</v>
      </c>
      <c r="H407" s="27">
        <f t="shared" ref="H407:I407" si="238">H408</f>
        <v>0</v>
      </c>
      <c r="I407" s="27">
        <f t="shared" si="238"/>
        <v>0</v>
      </c>
      <c r="J407" s="2"/>
    </row>
    <row r="408" spans="1:10" ht="45" outlineLevel="6" x14ac:dyDescent="0.25">
      <c r="A408" s="24">
        <v>398</v>
      </c>
      <c r="B408" s="25" t="s">
        <v>20</v>
      </c>
      <c r="C408" s="26" t="s">
        <v>1</v>
      </c>
      <c r="D408" s="26" t="s">
        <v>387</v>
      </c>
      <c r="E408" s="26" t="s">
        <v>422</v>
      </c>
      <c r="F408" s="26" t="s">
        <v>21</v>
      </c>
      <c r="G408" s="27">
        <v>148.80000000000001</v>
      </c>
      <c r="H408" s="27">
        <v>0</v>
      </c>
      <c r="I408" s="27">
        <v>0</v>
      </c>
      <c r="J408" s="2"/>
    </row>
    <row r="409" spans="1:10" ht="45" outlineLevel="5" x14ac:dyDescent="0.25">
      <c r="A409" s="24">
        <v>399</v>
      </c>
      <c r="B409" s="25" t="s">
        <v>421</v>
      </c>
      <c r="C409" s="26" t="s">
        <v>1</v>
      </c>
      <c r="D409" s="26" t="s">
        <v>387</v>
      </c>
      <c r="E409" s="26" t="s">
        <v>423</v>
      </c>
      <c r="F409" s="26"/>
      <c r="G409" s="27">
        <f>G410</f>
        <v>148.80000000000001</v>
      </c>
      <c r="H409" s="27">
        <f t="shared" ref="H409:I409" si="239">H410</f>
        <v>0</v>
      </c>
      <c r="I409" s="27">
        <f t="shared" si="239"/>
        <v>0</v>
      </c>
      <c r="J409" s="2"/>
    </row>
    <row r="410" spans="1:10" ht="45" outlineLevel="6" x14ac:dyDescent="0.25">
      <c r="A410" s="28">
        <v>400</v>
      </c>
      <c r="B410" s="25" t="s">
        <v>20</v>
      </c>
      <c r="C410" s="26" t="s">
        <v>1</v>
      </c>
      <c r="D410" s="26" t="s">
        <v>387</v>
      </c>
      <c r="E410" s="26" t="s">
        <v>423</v>
      </c>
      <c r="F410" s="26" t="s">
        <v>21</v>
      </c>
      <c r="G410" s="27">
        <v>148.80000000000001</v>
      </c>
      <c r="H410" s="27">
        <v>0</v>
      </c>
      <c r="I410" s="27">
        <v>0</v>
      </c>
      <c r="J410" s="2"/>
    </row>
    <row r="411" spans="1:10" ht="75" outlineLevel="3" x14ac:dyDescent="0.25">
      <c r="A411" s="28">
        <v>401</v>
      </c>
      <c r="B411" s="25" t="s">
        <v>127</v>
      </c>
      <c r="C411" s="26" t="s">
        <v>1</v>
      </c>
      <c r="D411" s="26" t="s">
        <v>387</v>
      </c>
      <c r="E411" s="26" t="s">
        <v>128</v>
      </c>
      <c r="F411" s="26"/>
      <c r="G411" s="27">
        <f>G412</f>
        <v>90</v>
      </c>
      <c r="H411" s="27">
        <f t="shared" ref="H411:I411" si="240">H412</f>
        <v>90</v>
      </c>
      <c r="I411" s="27">
        <f t="shared" si="240"/>
        <v>90</v>
      </c>
      <c r="J411" s="2"/>
    </row>
    <row r="412" spans="1:10" ht="45" outlineLevel="5" x14ac:dyDescent="0.25">
      <c r="A412" s="24">
        <v>402</v>
      </c>
      <c r="B412" s="25" t="s">
        <v>424</v>
      </c>
      <c r="C412" s="26" t="s">
        <v>1</v>
      </c>
      <c r="D412" s="26" t="s">
        <v>387</v>
      </c>
      <c r="E412" s="26" t="s">
        <v>425</v>
      </c>
      <c r="F412" s="26"/>
      <c r="G412" s="27">
        <f>G413</f>
        <v>90</v>
      </c>
      <c r="H412" s="27">
        <f t="shared" ref="H412:I412" si="241">H413</f>
        <v>90</v>
      </c>
      <c r="I412" s="27">
        <f t="shared" si="241"/>
        <v>90</v>
      </c>
      <c r="J412" s="2"/>
    </row>
    <row r="413" spans="1:10" ht="45" outlineLevel="6" x14ac:dyDescent="0.25">
      <c r="A413" s="24">
        <v>403</v>
      </c>
      <c r="B413" s="25" t="s">
        <v>20</v>
      </c>
      <c r="C413" s="26" t="s">
        <v>1</v>
      </c>
      <c r="D413" s="26" t="s">
        <v>387</v>
      </c>
      <c r="E413" s="26" t="s">
        <v>425</v>
      </c>
      <c r="F413" s="26" t="s">
        <v>21</v>
      </c>
      <c r="G413" s="27">
        <v>90</v>
      </c>
      <c r="H413" s="27">
        <v>90</v>
      </c>
      <c r="I413" s="27">
        <v>90</v>
      </c>
      <c r="J413" s="2"/>
    </row>
    <row r="414" spans="1:10" s="6" customFormat="1" outlineLevel="1" x14ac:dyDescent="0.25">
      <c r="A414" s="20">
        <v>404</v>
      </c>
      <c r="B414" s="21" t="s">
        <v>426</v>
      </c>
      <c r="C414" s="22" t="s">
        <v>1</v>
      </c>
      <c r="D414" s="22" t="s">
        <v>427</v>
      </c>
      <c r="E414" s="22"/>
      <c r="F414" s="22"/>
      <c r="G414" s="23">
        <f>G415</f>
        <v>3664.35</v>
      </c>
      <c r="H414" s="23">
        <f t="shared" ref="H414:I414" si="242">H415</f>
        <v>2000</v>
      </c>
      <c r="I414" s="23">
        <f t="shared" si="242"/>
        <v>0</v>
      </c>
      <c r="J414" s="5"/>
    </row>
    <row r="415" spans="1:10" s="6" customFormat="1" outlineLevel="2" x14ac:dyDescent="0.25">
      <c r="A415" s="20">
        <v>405</v>
      </c>
      <c r="B415" s="21" t="s">
        <v>428</v>
      </c>
      <c r="C415" s="22" t="s">
        <v>1</v>
      </c>
      <c r="D415" s="22" t="s">
        <v>429</v>
      </c>
      <c r="E415" s="22"/>
      <c r="F415" s="22"/>
      <c r="G415" s="23">
        <f>G416</f>
        <v>3664.35</v>
      </c>
      <c r="H415" s="23">
        <f t="shared" ref="H415:I415" si="243">H416</f>
        <v>2000</v>
      </c>
      <c r="I415" s="23">
        <f t="shared" si="243"/>
        <v>0</v>
      </c>
      <c r="J415" s="5"/>
    </row>
    <row r="416" spans="1:10" ht="90" outlineLevel="3" x14ac:dyDescent="0.25">
      <c r="A416" s="24">
        <v>406</v>
      </c>
      <c r="B416" s="25" t="s">
        <v>52</v>
      </c>
      <c r="C416" s="26" t="s">
        <v>1</v>
      </c>
      <c r="D416" s="26" t="s">
        <v>429</v>
      </c>
      <c r="E416" s="26" t="s">
        <v>53</v>
      </c>
      <c r="F416" s="26"/>
      <c r="G416" s="27">
        <f>G417</f>
        <v>3664.35</v>
      </c>
      <c r="H416" s="27">
        <f t="shared" ref="H416:I416" si="244">H417</f>
        <v>2000</v>
      </c>
      <c r="I416" s="27">
        <f t="shared" si="244"/>
        <v>0</v>
      </c>
      <c r="J416" s="2"/>
    </row>
    <row r="417" spans="1:10" ht="120" outlineLevel="4" x14ac:dyDescent="0.25">
      <c r="A417" s="24">
        <v>407</v>
      </c>
      <c r="B417" s="25" t="s">
        <v>54</v>
      </c>
      <c r="C417" s="26" t="s">
        <v>1</v>
      </c>
      <c r="D417" s="26" t="s">
        <v>429</v>
      </c>
      <c r="E417" s="26" t="s">
        <v>55</v>
      </c>
      <c r="F417" s="26"/>
      <c r="G417" s="27">
        <f>G418</f>
        <v>3664.35</v>
      </c>
      <c r="H417" s="27">
        <f t="shared" ref="H417:I417" si="245">H418</f>
        <v>2000</v>
      </c>
      <c r="I417" s="27">
        <f t="shared" si="245"/>
        <v>0</v>
      </c>
      <c r="J417" s="2"/>
    </row>
    <row r="418" spans="1:10" ht="60" outlineLevel="5" x14ac:dyDescent="0.25">
      <c r="A418" s="28">
        <v>408</v>
      </c>
      <c r="B418" s="25" t="s">
        <v>430</v>
      </c>
      <c r="C418" s="26" t="s">
        <v>1</v>
      </c>
      <c r="D418" s="26" t="s">
        <v>429</v>
      </c>
      <c r="E418" s="26" t="s">
        <v>431</v>
      </c>
      <c r="F418" s="26"/>
      <c r="G418" s="27">
        <f>G419</f>
        <v>3664.35</v>
      </c>
      <c r="H418" s="27">
        <f t="shared" ref="H418:I418" si="246">H419</f>
        <v>2000</v>
      </c>
      <c r="I418" s="27">
        <f t="shared" si="246"/>
        <v>0</v>
      </c>
      <c r="J418" s="2"/>
    </row>
    <row r="419" spans="1:10" ht="45" outlineLevel="6" x14ac:dyDescent="0.25">
      <c r="A419" s="28">
        <v>409</v>
      </c>
      <c r="B419" s="25" t="s">
        <v>20</v>
      </c>
      <c r="C419" s="26" t="s">
        <v>1</v>
      </c>
      <c r="D419" s="26" t="s">
        <v>429</v>
      </c>
      <c r="E419" s="26" t="s">
        <v>431</v>
      </c>
      <c r="F419" s="26" t="s">
        <v>21</v>
      </c>
      <c r="G419" s="27">
        <v>3664.35</v>
      </c>
      <c r="H419" s="27">
        <v>2000</v>
      </c>
      <c r="I419" s="27">
        <v>0</v>
      </c>
      <c r="J419" s="2"/>
    </row>
    <row r="420" spans="1:10" s="6" customFormat="1" outlineLevel="1" x14ac:dyDescent="0.25">
      <c r="A420" s="20">
        <v>410</v>
      </c>
      <c r="B420" s="21" t="s">
        <v>432</v>
      </c>
      <c r="C420" s="22" t="s">
        <v>1</v>
      </c>
      <c r="D420" s="22" t="s">
        <v>433</v>
      </c>
      <c r="E420" s="22"/>
      <c r="F420" s="22"/>
      <c r="G420" s="23">
        <f>G421</f>
        <v>378.2</v>
      </c>
      <c r="H420" s="23">
        <f t="shared" ref="H420:I420" si="247">H421</f>
        <v>389.9</v>
      </c>
      <c r="I420" s="23">
        <f t="shared" si="247"/>
        <v>402</v>
      </c>
      <c r="J420" s="5"/>
    </row>
    <row r="421" spans="1:10" s="6" customFormat="1" ht="30" outlineLevel="2" x14ac:dyDescent="0.25">
      <c r="A421" s="20">
        <v>411</v>
      </c>
      <c r="B421" s="21" t="s">
        <v>434</v>
      </c>
      <c r="C421" s="22" t="s">
        <v>1</v>
      </c>
      <c r="D421" s="22" t="s">
        <v>435</v>
      </c>
      <c r="E421" s="22"/>
      <c r="F421" s="22"/>
      <c r="G421" s="23">
        <f>G422</f>
        <v>378.2</v>
      </c>
      <c r="H421" s="23">
        <f t="shared" ref="H421:I421" si="248">H422</f>
        <v>389.9</v>
      </c>
      <c r="I421" s="23">
        <f t="shared" si="248"/>
        <v>402</v>
      </c>
      <c r="J421" s="5"/>
    </row>
    <row r="422" spans="1:10" ht="45" outlineLevel="3" x14ac:dyDescent="0.25">
      <c r="A422" s="24">
        <v>412</v>
      </c>
      <c r="B422" s="25" t="s">
        <v>113</v>
      </c>
      <c r="C422" s="26" t="s">
        <v>1</v>
      </c>
      <c r="D422" s="26" t="s">
        <v>435</v>
      </c>
      <c r="E422" s="26" t="s">
        <v>114</v>
      </c>
      <c r="F422" s="26"/>
      <c r="G422" s="27">
        <f>G423</f>
        <v>378.2</v>
      </c>
      <c r="H422" s="27">
        <f t="shared" ref="H422:I422" si="249">H423</f>
        <v>389.9</v>
      </c>
      <c r="I422" s="27">
        <f t="shared" si="249"/>
        <v>402</v>
      </c>
      <c r="J422" s="2"/>
    </row>
    <row r="423" spans="1:10" ht="45" outlineLevel="4" x14ac:dyDescent="0.25">
      <c r="A423" s="24">
        <v>413</v>
      </c>
      <c r="B423" s="25" t="s">
        <v>388</v>
      </c>
      <c r="C423" s="26" t="s">
        <v>1</v>
      </c>
      <c r="D423" s="26" t="s">
        <v>435</v>
      </c>
      <c r="E423" s="26" t="s">
        <v>389</v>
      </c>
      <c r="F423" s="26"/>
      <c r="G423" s="27">
        <f>G424+G426</f>
        <v>378.2</v>
      </c>
      <c r="H423" s="27">
        <f t="shared" ref="H423:I423" si="250">H424+H426</f>
        <v>389.9</v>
      </c>
      <c r="I423" s="27">
        <f t="shared" si="250"/>
        <v>402</v>
      </c>
      <c r="J423" s="2"/>
    </row>
    <row r="424" spans="1:10" outlineLevel="5" x14ac:dyDescent="0.25">
      <c r="A424" s="24">
        <v>414</v>
      </c>
      <c r="B424" s="25" t="s">
        <v>436</v>
      </c>
      <c r="C424" s="26" t="s">
        <v>1</v>
      </c>
      <c r="D424" s="26" t="s">
        <v>435</v>
      </c>
      <c r="E424" s="26" t="s">
        <v>437</v>
      </c>
      <c r="F424" s="26"/>
      <c r="G424" s="27">
        <f>G425</f>
        <v>291.2</v>
      </c>
      <c r="H424" s="27">
        <f t="shared" ref="H424:I424" si="251">H425</f>
        <v>302.89999999999998</v>
      </c>
      <c r="I424" s="27">
        <f t="shared" si="251"/>
        <v>315</v>
      </c>
      <c r="J424" s="2"/>
    </row>
    <row r="425" spans="1:10" ht="45" outlineLevel="6" x14ac:dyDescent="0.25">
      <c r="A425" s="24">
        <v>415</v>
      </c>
      <c r="B425" s="25" t="s">
        <v>20</v>
      </c>
      <c r="C425" s="26" t="s">
        <v>1</v>
      </c>
      <c r="D425" s="26" t="s">
        <v>435</v>
      </c>
      <c r="E425" s="26" t="s">
        <v>437</v>
      </c>
      <c r="F425" s="26" t="s">
        <v>21</v>
      </c>
      <c r="G425" s="27">
        <v>291.2</v>
      </c>
      <c r="H425" s="27">
        <v>302.89999999999998</v>
      </c>
      <c r="I425" s="27">
        <v>315</v>
      </c>
      <c r="J425" s="2"/>
    </row>
    <row r="426" spans="1:10" ht="60" outlineLevel="5" x14ac:dyDescent="0.25">
      <c r="A426" s="28">
        <v>416</v>
      </c>
      <c r="B426" s="25" t="s">
        <v>438</v>
      </c>
      <c r="C426" s="26" t="s">
        <v>1</v>
      </c>
      <c r="D426" s="26" t="s">
        <v>435</v>
      </c>
      <c r="E426" s="26" t="s">
        <v>439</v>
      </c>
      <c r="F426" s="26"/>
      <c r="G426" s="27">
        <f>G427</f>
        <v>87</v>
      </c>
      <c r="H426" s="27">
        <f t="shared" ref="H426:I426" si="252">H427</f>
        <v>87</v>
      </c>
      <c r="I426" s="27">
        <f t="shared" si="252"/>
        <v>87</v>
      </c>
      <c r="J426" s="2"/>
    </row>
    <row r="427" spans="1:10" ht="45" outlineLevel="6" x14ac:dyDescent="0.25">
      <c r="A427" s="28">
        <v>417</v>
      </c>
      <c r="B427" s="25" t="s">
        <v>20</v>
      </c>
      <c r="C427" s="26" t="s">
        <v>1</v>
      </c>
      <c r="D427" s="26" t="s">
        <v>435</v>
      </c>
      <c r="E427" s="26" t="s">
        <v>439</v>
      </c>
      <c r="F427" s="26" t="s">
        <v>21</v>
      </c>
      <c r="G427" s="27">
        <v>87</v>
      </c>
      <c r="H427" s="27">
        <v>87</v>
      </c>
      <c r="I427" s="27">
        <v>87</v>
      </c>
      <c r="J427" s="2"/>
    </row>
    <row r="428" spans="1:10" s="6" customFormat="1" outlineLevel="1" x14ac:dyDescent="0.25">
      <c r="A428" s="20">
        <v>418</v>
      </c>
      <c r="B428" s="21" t="s">
        <v>440</v>
      </c>
      <c r="C428" s="22" t="s">
        <v>1</v>
      </c>
      <c r="D428" s="22" t="s">
        <v>441</v>
      </c>
      <c r="E428" s="22"/>
      <c r="F428" s="22"/>
      <c r="G428" s="23">
        <f>G429+G440+G435+G474+G466</f>
        <v>178619.51999999999</v>
      </c>
      <c r="H428" s="23">
        <f t="shared" ref="H428:I428" si="253">H429+H440+H435+H474+H466</f>
        <v>184019.23</v>
      </c>
      <c r="I428" s="23">
        <f t="shared" si="253"/>
        <v>190228.55</v>
      </c>
      <c r="J428" s="5"/>
    </row>
    <row r="429" spans="1:10" s="6" customFormat="1" outlineLevel="2" x14ac:dyDescent="0.25">
      <c r="A429" s="20">
        <v>419</v>
      </c>
      <c r="B429" s="21" t="s">
        <v>442</v>
      </c>
      <c r="C429" s="22" t="s">
        <v>1</v>
      </c>
      <c r="D429" s="22" t="s">
        <v>443</v>
      </c>
      <c r="E429" s="22"/>
      <c r="F429" s="22"/>
      <c r="G429" s="23">
        <f>G430</f>
        <v>15257.87</v>
      </c>
      <c r="H429" s="23">
        <f t="shared" ref="H429:I429" si="254">H430</f>
        <v>15932.64</v>
      </c>
      <c r="I429" s="23">
        <f t="shared" si="254"/>
        <v>16502.91</v>
      </c>
      <c r="J429" s="5"/>
    </row>
    <row r="430" spans="1:10" ht="60" outlineLevel="3" x14ac:dyDescent="0.25">
      <c r="A430" s="24">
        <v>420</v>
      </c>
      <c r="B430" s="25" t="s">
        <v>444</v>
      </c>
      <c r="C430" s="26" t="s">
        <v>1</v>
      </c>
      <c r="D430" s="26" t="s">
        <v>443</v>
      </c>
      <c r="E430" s="26" t="s">
        <v>445</v>
      </c>
      <c r="F430" s="26"/>
      <c r="G430" s="27">
        <f>G431</f>
        <v>15257.87</v>
      </c>
      <c r="H430" s="27">
        <f t="shared" ref="H430:I430" si="255">H431</f>
        <v>15932.64</v>
      </c>
      <c r="I430" s="27">
        <f t="shared" si="255"/>
        <v>16502.91</v>
      </c>
      <c r="J430" s="2"/>
    </row>
    <row r="431" spans="1:10" ht="45" outlineLevel="4" x14ac:dyDescent="0.25">
      <c r="A431" s="24">
        <v>421</v>
      </c>
      <c r="B431" s="25" t="s">
        <v>446</v>
      </c>
      <c r="C431" s="26" t="s">
        <v>1</v>
      </c>
      <c r="D431" s="26" t="s">
        <v>443</v>
      </c>
      <c r="E431" s="26" t="s">
        <v>447</v>
      </c>
      <c r="F431" s="26"/>
      <c r="G431" s="27">
        <f>G432</f>
        <v>15257.87</v>
      </c>
      <c r="H431" s="27">
        <f t="shared" ref="H431:I431" si="256">H432</f>
        <v>15932.64</v>
      </c>
      <c r="I431" s="27">
        <f t="shared" si="256"/>
        <v>16502.91</v>
      </c>
      <c r="J431" s="2"/>
    </row>
    <row r="432" spans="1:10" ht="45" outlineLevel="5" x14ac:dyDescent="0.25">
      <c r="A432" s="24">
        <v>422</v>
      </c>
      <c r="B432" s="25" t="s">
        <v>448</v>
      </c>
      <c r="C432" s="26" t="s">
        <v>1</v>
      </c>
      <c r="D432" s="26" t="s">
        <v>443</v>
      </c>
      <c r="E432" s="26" t="s">
        <v>449</v>
      </c>
      <c r="F432" s="26"/>
      <c r="G432" s="27">
        <f>G433+G434</f>
        <v>15257.87</v>
      </c>
      <c r="H432" s="27">
        <f t="shared" ref="H432:I432" si="257">H433+H434</f>
        <v>15932.64</v>
      </c>
      <c r="I432" s="27">
        <f t="shared" si="257"/>
        <v>16502.91</v>
      </c>
      <c r="J432" s="2"/>
    </row>
    <row r="433" spans="1:10" ht="45" outlineLevel="6" x14ac:dyDescent="0.25">
      <c r="A433" s="24">
        <v>423</v>
      </c>
      <c r="B433" s="25" t="s">
        <v>20</v>
      </c>
      <c r="C433" s="26" t="s">
        <v>1</v>
      </c>
      <c r="D433" s="26" t="s">
        <v>443</v>
      </c>
      <c r="E433" s="26" t="s">
        <v>449</v>
      </c>
      <c r="F433" s="26" t="s">
        <v>21</v>
      </c>
      <c r="G433" s="27">
        <v>28.58</v>
      </c>
      <c r="H433" s="27">
        <v>29.72</v>
      </c>
      <c r="I433" s="27">
        <v>30.91</v>
      </c>
      <c r="J433" s="2"/>
    </row>
    <row r="434" spans="1:10" ht="30" outlineLevel="6" x14ac:dyDescent="0.25">
      <c r="A434" s="28">
        <v>424</v>
      </c>
      <c r="B434" s="25" t="s">
        <v>450</v>
      </c>
      <c r="C434" s="26" t="s">
        <v>1</v>
      </c>
      <c r="D434" s="26" t="s">
        <v>443</v>
      </c>
      <c r="E434" s="26" t="s">
        <v>449</v>
      </c>
      <c r="F434" s="26" t="s">
        <v>451</v>
      </c>
      <c r="G434" s="27">
        <v>15229.29</v>
      </c>
      <c r="H434" s="27">
        <v>15902.92</v>
      </c>
      <c r="I434" s="27">
        <v>16472</v>
      </c>
      <c r="J434" s="2"/>
    </row>
    <row r="435" spans="1:10" s="6" customFormat="1" outlineLevel="2" x14ac:dyDescent="0.25">
      <c r="A435" s="16">
        <v>425</v>
      </c>
      <c r="B435" s="21" t="s">
        <v>452</v>
      </c>
      <c r="C435" s="22" t="s">
        <v>1</v>
      </c>
      <c r="D435" s="22" t="s">
        <v>453</v>
      </c>
      <c r="E435" s="22"/>
      <c r="F435" s="22"/>
      <c r="G435" s="23">
        <f>G436</f>
        <v>5884.3</v>
      </c>
      <c r="H435" s="23">
        <f t="shared" ref="H435:I435" si="258">H436</f>
        <v>5970.2</v>
      </c>
      <c r="I435" s="23">
        <f t="shared" si="258"/>
        <v>6176.3</v>
      </c>
      <c r="J435" s="5"/>
    </row>
    <row r="436" spans="1:10" ht="60" outlineLevel="3" x14ac:dyDescent="0.25">
      <c r="A436" s="24">
        <v>426</v>
      </c>
      <c r="B436" s="25" t="s">
        <v>149</v>
      </c>
      <c r="C436" s="26" t="s">
        <v>1</v>
      </c>
      <c r="D436" s="26" t="s">
        <v>453</v>
      </c>
      <c r="E436" s="26" t="s">
        <v>150</v>
      </c>
      <c r="F436" s="26"/>
      <c r="G436" s="27">
        <f>G437</f>
        <v>5884.3</v>
      </c>
      <c r="H436" s="27">
        <f t="shared" ref="H436:I436" si="259">H437</f>
        <v>5970.2</v>
      </c>
      <c r="I436" s="27">
        <f t="shared" si="259"/>
        <v>6176.3</v>
      </c>
      <c r="J436" s="2"/>
    </row>
    <row r="437" spans="1:10" ht="60" outlineLevel="4" x14ac:dyDescent="0.25">
      <c r="A437" s="24">
        <v>427</v>
      </c>
      <c r="B437" s="25" t="s">
        <v>454</v>
      </c>
      <c r="C437" s="26" t="s">
        <v>1</v>
      </c>
      <c r="D437" s="26" t="s">
        <v>453</v>
      </c>
      <c r="E437" s="26" t="s">
        <v>455</v>
      </c>
      <c r="F437" s="26"/>
      <c r="G437" s="27">
        <f>G438</f>
        <v>5884.3</v>
      </c>
      <c r="H437" s="27">
        <f t="shared" ref="H437:I437" si="260">H438</f>
        <v>5970.2</v>
      </c>
      <c r="I437" s="27">
        <f t="shared" si="260"/>
        <v>6176.3</v>
      </c>
      <c r="J437" s="2"/>
    </row>
    <row r="438" spans="1:10" ht="45" outlineLevel="5" x14ac:dyDescent="0.25">
      <c r="A438" s="24">
        <v>428</v>
      </c>
      <c r="B438" s="25" t="s">
        <v>456</v>
      </c>
      <c r="C438" s="26" t="s">
        <v>1</v>
      </c>
      <c r="D438" s="26" t="s">
        <v>453</v>
      </c>
      <c r="E438" s="26" t="s">
        <v>457</v>
      </c>
      <c r="F438" s="26"/>
      <c r="G438" s="27">
        <f>G439</f>
        <v>5884.3</v>
      </c>
      <c r="H438" s="27">
        <f t="shared" ref="H438:I438" si="261">H439</f>
        <v>5970.2</v>
      </c>
      <c r="I438" s="27">
        <f t="shared" si="261"/>
        <v>6176.3</v>
      </c>
      <c r="J438" s="2"/>
    </row>
    <row r="439" spans="1:10" outlineLevel="6" x14ac:dyDescent="0.25">
      <c r="A439" s="24">
        <v>429</v>
      </c>
      <c r="B439" s="25" t="s">
        <v>99</v>
      </c>
      <c r="C439" s="26" t="s">
        <v>1</v>
      </c>
      <c r="D439" s="26" t="s">
        <v>453</v>
      </c>
      <c r="E439" s="26" t="s">
        <v>457</v>
      </c>
      <c r="F439" s="26" t="s">
        <v>100</v>
      </c>
      <c r="G439" s="27">
        <v>5884.3</v>
      </c>
      <c r="H439" s="27">
        <v>5970.2</v>
      </c>
      <c r="I439" s="27">
        <v>6176.3</v>
      </c>
      <c r="J439" s="2"/>
    </row>
    <row r="440" spans="1:10" s="6" customFormat="1" outlineLevel="2" x14ac:dyDescent="0.25">
      <c r="A440" s="20">
        <v>430</v>
      </c>
      <c r="B440" s="21" t="s">
        <v>458</v>
      </c>
      <c r="C440" s="22" t="s">
        <v>1</v>
      </c>
      <c r="D440" s="22" t="s">
        <v>459</v>
      </c>
      <c r="E440" s="22"/>
      <c r="F440" s="22"/>
      <c r="G440" s="23">
        <f>G441+G462</f>
        <v>143607.98000000001</v>
      </c>
      <c r="H440" s="23">
        <v>148190.87</v>
      </c>
      <c r="I440" s="23">
        <v>152971.1</v>
      </c>
      <c r="J440" s="5"/>
    </row>
    <row r="441" spans="1:10" ht="60" outlineLevel="3" x14ac:dyDescent="0.25">
      <c r="A441" s="24">
        <v>431</v>
      </c>
      <c r="B441" s="25" t="s">
        <v>444</v>
      </c>
      <c r="C441" s="26" t="s">
        <v>1</v>
      </c>
      <c r="D441" s="26" t="s">
        <v>459</v>
      </c>
      <c r="E441" s="26" t="s">
        <v>445</v>
      </c>
      <c r="F441" s="26"/>
      <c r="G441" s="27">
        <f>G442+G450</f>
        <v>143499.20000000001</v>
      </c>
      <c r="H441" s="27">
        <f t="shared" ref="H441:I441" si="262">H442+H450</f>
        <v>148105.4</v>
      </c>
      <c r="I441" s="27">
        <f t="shared" si="262"/>
        <v>152971.09999999998</v>
      </c>
      <c r="J441" s="2"/>
    </row>
    <row r="442" spans="1:10" ht="45" outlineLevel="4" x14ac:dyDescent="0.25">
      <c r="A442" s="28">
        <v>432</v>
      </c>
      <c r="B442" s="25" t="s">
        <v>446</v>
      </c>
      <c r="C442" s="26" t="s">
        <v>1</v>
      </c>
      <c r="D442" s="26" t="s">
        <v>459</v>
      </c>
      <c r="E442" s="26" t="s">
        <v>447</v>
      </c>
      <c r="F442" s="26"/>
      <c r="G442" s="27">
        <f>G443+G445+G448</f>
        <v>1812.3</v>
      </c>
      <c r="H442" s="27">
        <f t="shared" ref="H442:I442" si="263">H443+H445+H448</f>
        <v>1884.3</v>
      </c>
      <c r="I442" s="27">
        <f t="shared" si="263"/>
        <v>1956.3</v>
      </c>
      <c r="J442" s="2"/>
    </row>
    <row r="443" spans="1:10" ht="45" outlineLevel="5" x14ac:dyDescent="0.25">
      <c r="A443" s="28">
        <v>433</v>
      </c>
      <c r="B443" s="25" t="s">
        <v>460</v>
      </c>
      <c r="C443" s="26" t="s">
        <v>1</v>
      </c>
      <c r="D443" s="26" t="s">
        <v>459</v>
      </c>
      <c r="E443" s="26" t="s">
        <v>461</v>
      </c>
      <c r="F443" s="26"/>
      <c r="G443" s="27">
        <f>G444</f>
        <v>1250</v>
      </c>
      <c r="H443" s="27">
        <f t="shared" ref="H443:I443" si="264">H444</f>
        <v>1250</v>
      </c>
      <c r="I443" s="27">
        <f t="shared" si="264"/>
        <v>1250</v>
      </c>
      <c r="J443" s="2"/>
    </row>
    <row r="444" spans="1:10" ht="30" outlineLevel="6" x14ac:dyDescent="0.25">
      <c r="A444" s="24">
        <v>434</v>
      </c>
      <c r="B444" s="25" t="s">
        <v>462</v>
      </c>
      <c r="C444" s="26" t="s">
        <v>1</v>
      </c>
      <c r="D444" s="26" t="s">
        <v>459</v>
      </c>
      <c r="E444" s="26" t="s">
        <v>461</v>
      </c>
      <c r="F444" s="26" t="s">
        <v>463</v>
      </c>
      <c r="G444" s="27">
        <v>1250</v>
      </c>
      <c r="H444" s="27">
        <v>1250</v>
      </c>
      <c r="I444" s="27">
        <v>1250</v>
      </c>
      <c r="J444" s="2"/>
    </row>
    <row r="445" spans="1:10" ht="60" outlineLevel="5" x14ac:dyDescent="0.25">
      <c r="A445" s="24">
        <v>435</v>
      </c>
      <c r="B445" s="25" t="s">
        <v>464</v>
      </c>
      <c r="C445" s="26" t="s">
        <v>1</v>
      </c>
      <c r="D445" s="26" t="s">
        <v>459</v>
      </c>
      <c r="E445" s="26" t="s">
        <v>465</v>
      </c>
      <c r="F445" s="26"/>
      <c r="G445" s="27">
        <f>G446+G447</f>
        <v>512.29999999999995</v>
      </c>
      <c r="H445" s="27">
        <f t="shared" ref="H445:I445" si="265">H446+H447</f>
        <v>584.29999999999995</v>
      </c>
      <c r="I445" s="27">
        <f t="shared" si="265"/>
        <v>656.3</v>
      </c>
      <c r="J445" s="2"/>
    </row>
    <row r="446" spans="1:10" ht="45" outlineLevel="6" x14ac:dyDescent="0.25">
      <c r="A446" s="24">
        <v>436</v>
      </c>
      <c r="B446" s="25" t="s">
        <v>20</v>
      </c>
      <c r="C446" s="26" t="s">
        <v>1</v>
      </c>
      <c r="D446" s="26" t="s">
        <v>459</v>
      </c>
      <c r="E446" s="26" t="s">
        <v>465</v>
      </c>
      <c r="F446" s="26" t="s">
        <v>21</v>
      </c>
      <c r="G446" s="27">
        <v>2.2999999999999998</v>
      </c>
      <c r="H446" s="27">
        <v>2.2999999999999998</v>
      </c>
      <c r="I446" s="27">
        <v>2.2999999999999998</v>
      </c>
      <c r="J446" s="2"/>
    </row>
    <row r="447" spans="1:10" ht="30" outlineLevel="6" x14ac:dyDescent="0.25">
      <c r="A447" s="24">
        <v>437</v>
      </c>
      <c r="B447" s="25" t="s">
        <v>462</v>
      </c>
      <c r="C447" s="26" t="s">
        <v>1</v>
      </c>
      <c r="D447" s="26" t="s">
        <v>459</v>
      </c>
      <c r="E447" s="26" t="s">
        <v>465</v>
      </c>
      <c r="F447" s="26" t="s">
        <v>463</v>
      </c>
      <c r="G447" s="27">
        <v>510</v>
      </c>
      <c r="H447" s="27">
        <v>582</v>
      </c>
      <c r="I447" s="27">
        <v>654</v>
      </c>
      <c r="J447" s="2"/>
    </row>
    <row r="448" spans="1:10" ht="60" outlineLevel="5" x14ac:dyDescent="0.25">
      <c r="A448" s="24">
        <v>438</v>
      </c>
      <c r="B448" s="25" t="s">
        <v>466</v>
      </c>
      <c r="C448" s="26" t="s">
        <v>1</v>
      </c>
      <c r="D448" s="26" t="s">
        <v>459</v>
      </c>
      <c r="E448" s="26" t="s">
        <v>467</v>
      </c>
      <c r="F448" s="26"/>
      <c r="G448" s="27">
        <f>G449</f>
        <v>50</v>
      </c>
      <c r="H448" s="27">
        <f t="shared" ref="H448:I448" si="266">H449</f>
        <v>50</v>
      </c>
      <c r="I448" s="27">
        <f t="shared" si="266"/>
        <v>50</v>
      </c>
      <c r="J448" s="2"/>
    </row>
    <row r="449" spans="1:10" ht="30" outlineLevel="6" x14ac:dyDescent="0.25">
      <c r="A449" s="24">
        <v>439</v>
      </c>
      <c r="B449" s="25" t="s">
        <v>450</v>
      </c>
      <c r="C449" s="26" t="s">
        <v>1</v>
      </c>
      <c r="D449" s="26" t="s">
        <v>459</v>
      </c>
      <c r="E449" s="26" t="s">
        <v>467</v>
      </c>
      <c r="F449" s="26" t="s">
        <v>451</v>
      </c>
      <c r="G449" s="27">
        <v>50</v>
      </c>
      <c r="H449" s="27">
        <v>50</v>
      </c>
      <c r="I449" s="27">
        <v>50</v>
      </c>
      <c r="J449" s="2"/>
    </row>
    <row r="450" spans="1:10" ht="45" outlineLevel="4" x14ac:dyDescent="0.25">
      <c r="A450" s="28">
        <v>440</v>
      </c>
      <c r="B450" s="25" t="s">
        <v>468</v>
      </c>
      <c r="C450" s="26" t="s">
        <v>1</v>
      </c>
      <c r="D450" s="26" t="s">
        <v>459</v>
      </c>
      <c r="E450" s="26" t="s">
        <v>469</v>
      </c>
      <c r="F450" s="26"/>
      <c r="G450" s="27">
        <f>G451+G454+G457+G460</f>
        <v>141686.90000000002</v>
      </c>
      <c r="H450" s="27">
        <f t="shared" ref="H450:I450" si="267">H451+H454+H457+H460</f>
        <v>146221.1</v>
      </c>
      <c r="I450" s="27">
        <f t="shared" si="267"/>
        <v>151014.79999999999</v>
      </c>
      <c r="J450" s="2"/>
    </row>
    <row r="451" spans="1:10" ht="60" outlineLevel="5" x14ac:dyDescent="0.25">
      <c r="A451" s="28">
        <v>441</v>
      </c>
      <c r="B451" s="25" t="s">
        <v>470</v>
      </c>
      <c r="C451" s="26" t="s">
        <v>1</v>
      </c>
      <c r="D451" s="26" t="s">
        <v>459</v>
      </c>
      <c r="E451" s="26" t="s">
        <v>471</v>
      </c>
      <c r="F451" s="26"/>
      <c r="G451" s="27">
        <f>G452+G453</f>
        <v>12794.8</v>
      </c>
      <c r="H451" s="27">
        <f t="shared" ref="H451:I451" si="268">H452+H453</f>
        <v>13300.3</v>
      </c>
      <c r="I451" s="27">
        <f t="shared" si="268"/>
        <v>13833</v>
      </c>
      <c r="J451" s="2"/>
    </row>
    <row r="452" spans="1:10" ht="45" outlineLevel="6" x14ac:dyDescent="0.25">
      <c r="A452" s="24">
        <v>442</v>
      </c>
      <c r="B452" s="25" t="s">
        <v>20</v>
      </c>
      <c r="C452" s="26" t="s">
        <v>1</v>
      </c>
      <c r="D452" s="26" t="s">
        <v>459</v>
      </c>
      <c r="E452" s="26" t="s">
        <v>471</v>
      </c>
      <c r="F452" s="26" t="s">
        <v>21</v>
      </c>
      <c r="G452" s="27">
        <v>158</v>
      </c>
      <c r="H452" s="27">
        <v>158</v>
      </c>
      <c r="I452" s="27">
        <v>165</v>
      </c>
      <c r="J452" s="2"/>
    </row>
    <row r="453" spans="1:10" ht="30" outlineLevel="6" x14ac:dyDescent="0.25">
      <c r="A453" s="24">
        <v>443</v>
      </c>
      <c r="B453" s="25" t="s">
        <v>450</v>
      </c>
      <c r="C453" s="26" t="s">
        <v>1</v>
      </c>
      <c r="D453" s="26" t="s">
        <v>459</v>
      </c>
      <c r="E453" s="26" t="s">
        <v>471</v>
      </c>
      <c r="F453" s="26" t="s">
        <v>451</v>
      </c>
      <c r="G453" s="27">
        <v>12636.8</v>
      </c>
      <c r="H453" s="27">
        <v>13142.3</v>
      </c>
      <c r="I453" s="27">
        <v>13668</v>
      </c>
      <c r="J453" s="2"/>
    </row>
    <row r="454" spans="1:10" ht="75" outlineLevel="5" x14ac:dyDescent="0.25">
      <c r="A454" s="24">
        <v>444</v>
      </c>
      <c r="B454" s="25" t="s">
        <v>472</v>
      </c>
      <c r="C454" s="26" t="s">
        <v>1</v>
      </c>
      <c r="D454" s="26" t="s">
        <v>459</v>
      </c>
      <c r="E454" s="26" t="s">
        <v>473</v>
      </c>
      <c r="F454" s="26"/>
      <c r="G454" s="27">
        <f>G455+G456</f>
        <v>102258.8</v>
      </c>
      <c r="H454" s="27">
        <f t="shared" ref="H454:I454" si="269">H455+H456</f>
        <v>106272.2</v>
      </c>
      <c r="I454" s="27">
        <f t="shared" si="269"/>
        <v>110410</v>
      </c>
      <c r="J454" s="2"/>
    </row>
    <row r="455" spans="1:10" ht="45" outlineLevel="6" x14ac:dyDescent="0.25">
      <c r="A455" s="24">
        <v>445</v>
      </c>
      <c r="B455" s="25" t="s">
        <v>20</v>
      </c>
      <c r="C455" s="26" t="s">
        <v>1</v>
      </c>
      <c r="D455" s="26" t="s">
        <v>459</v>
      </c>
      <c r="E455" s="26" t="s">
        <v>473</v>
      </c>
      <c r="F455" s="26" t="s">
        <v>21</v>
      </c>
      <c r="G455" s="27">
        <v>1310</v>
      </c>
      <c r="H455" s="27">
        <v>1320</v>
      </c>
      <c r="I455" s="27">
        <v>1320</v>
      </c>
      <c r="J455" s="2"/>
    </row>
    <row r="456" spans="1:10" ht="30" outlineLevel="6" x14ac:dyDescent="0.25">
      <c r="A456" s="24">
        <v>446</v>
      </c>
      <c r="B456" s="25" t="s">
        <v>450</v>
      </c>
      <c r="C456" s="26" t="s">
        <v>1</v>
      </c>
      <c r="D456" s="26" t="s">
        <v>459</v>
      </c>
      <c r="E456" s="26" t="s">
        <v>473</v>
      </c>
      <c r="F456" s="26" t="s">
        <v>451</v>
      </c>
      <c r="G456" s="27">
        <v>100948.8</v>
      </c>
      <c r="H456" s="27">
        <v>104952.2</v>
      </c>
      <c r="I456" s="27">
        <v>109090</v>
      </c>
      <c r="J456" s="2"/>
    </row>
    <row r="457" spans="1:10" ht="75" outlineLevel="5" x14ac:dyDescent="0.25">
      <c r="A457" s="24">
        <v>447</v>
      </c>
      <c r="B457" s="25" t="s">
        <v>474</v>
      </c>
      <c r="C457" s="26" t="s">
        <v>1</v>
      </c>
      <c r="D457" s="26" t="s">
        <v>459</v>
      </c>
      <c r="E457" s="26" t="s">
        <v>475</v>
      </c>
      <c r="F457" s="26"/>
      <c r="G457" s="27">
        <f>G458+G459</f>
        <v>26382.6</v>
      </c>
      <c r="H457" s="27">
        <f t="shared" ref="H457:I457" si="270">H458+H459</f>
        <v>26368</v>
      </c>
      <c r="I457" s="27">
        <f t="shared" si="270"/>
        <v>26363.3</v>
      </c>
      <c r="J457" s="2"/>
    </row>
    <row r="458" spans="1:10" ht="45" outlineLevel="6" x14ac:dyDescent="0.25">
      <c r="A458" s="28">
        <v>448</v>
      </c>
      <c r="B458" s="25" t="s">
        <v>20</v>
      </c>
      <c r="C458" s="26" t="s">
        <v>1</v>
      </c>
      <c r="D458" s="26" t="s">
        <v>459</v>
      </c>
      <c r="E458" s="26" t="s">
        <v>475</v>
      </c>
      <c r="F458" s="26" t="s">
        <v>21</v>
      </c>
      <c r="G458" s="27">
        <v>305</v>
      </c>
      <c r="H458" s="27">
        <v>305</v>
      </c>
      <c r="I458" s="27">
        <v>305</v>
      </c>
      <c r="J458" s="2"/>
    </row>
    <row r="459" spans="1:10" ht="30" outlineLevel="6" x14ac:dyDescent="0.25">
      <c r="A459" s="28">
        <v>449</v>
      </c>
      <c r="B459" s="25" t="s">
        <v>450</v>
      </c>
      <c r="C459" s="26" t="s">
        <v>1</v>
      </c>
      <c r="D459" s="26" t="s">
        <v>459</v>
      </c>
      <c r="E459" s="26" t="s">
        <v>475</v>
      </c>
      <c r="F459" s="26" t="s">
        <v>451</v>
      </c>
      <c r="G459" s="27">
        <v>26077.599999999999</v>
      </c>
      <c r="H459" s="27">
        <v>26063</v>
      </c>
      <c r="I459" s="27">
        <v>26058.3</v>
      </c>
      <c r="J459" s="2"/>
    </row>
    <row r="460" spans="1:10" ht="120" outlineLevel="5" x14ac:dyDescent="0.25">
      <c r="A460" s="24">
        <v>450</v>
      </c>
      <c r="B460" s="25" t="s">
        <v>476</v>
      </c>
      <c r="C460" s="26" t="s">
        <v>1</v>
      </c>
      <c r="D460" s="26" t="s">
        <v>459</v>
      </c>
      <c r="E460" s="26" t="s">
        <v>477</v>
      </c>
      <c r="F460" s="26"/>
      <c r="G460" s="27">
        <f>G461</f>
        <v>250.7</v>
      </c>
      <c r="H460" s="27">
        <f t="shared" ref="H460:I460" si="271">H461</f>
        <v>280.60000000000002</v>
      </c>
      <c r="I460" s="27">
        <f t="shared" si="271"/>
        <v>408.5</v>
      </c>
      <c r="J460" s="2"/>
    </row>
    <row r="461" spans="1:10" ht="30" outlineLevel="6" x14ac:dyDescent="0.25">
      <c r="A461" s="24">
        <v>451</v>
      </c>
      <c r="B461" s="25" t="s">
        <v>450</v>
      </c>
      <c r="C461" s="26" t="s">
        <v>1</v>
      </c>
      <c r="D461" s="26" t="s">
        <v>459</v>
      </c>
      <c r="E461" s="26" t="s">
        <v>477</v>
      </c>
      <c r="F461" s="26" t="s">
        <v>451</v>
      </c>
      <c r="G461" s="27">
        <v>250.7</v>
      </c>
      <c r="H461" s="27">
        <v>280.60000000000002</v>
      </c>
      <c r="I461" s="27">
        <v>408.5</v>
      </c>
      <c r="J461" s="2"/>
    </row>
    <row r="462" spans="1:10" ht="60" outlineLevel="3" x14ac:dyDescent="0.25">
      <c r="A462" s="24">
        <v>452</v>
      </c>
      <c r="B462" s="25" t="s">
        <v>149</v>
      </c>
      <c r="C462" s="26" t="s">
        <v>1</v>
      </c>
      <c r="D462" s="26" t="s">
        <v>459</v>
      </c>
      <c r="E462" s="26" t="s">
        <v>150</v>
      </c>
      <c r="F462" s="26"/>
      <c r="G462" s="27">
        <f>G463</f>
        <v>108.78</v>
      </c>
      <c r="H462" s="27">
        <f t="shared" ref="H462:I462" si="272">H463</f>
        <v>85.47</v>
      </c>
      <c r="I462" s="27">
        <f t="shared" si="272"/>
        <v>0</v>
      </c>
      <c r="J462" s="2"/>
    </row>
    <row r="463" spans="1:10" ht="45" outlineLevel="4" x14ac:dyDescent="0.25">
      <c r="A463" s="24">
        <v>453</v>
      </c>
      <c r="B463" s="25" t="s">
        <v>478</v>
      </c>
      <c r="C463" s="26" t="s">
        <v>1</v>
      </c>
      <c r="D463" s="26" t="s">
        <v>459</v>
      </c>
      <c r="E463" s="26" t="s">
        <v>479</v>
      </c>
      <c r="F463" s="26"/>
      <c r="G463" s="27">
        <f>G464</f>
        <v>108.78</v>
      </c>
      <c r="H463" s="27">
        <f t="shared" ref="H463:I463" si="273">H464</f>
        <v>85.47</v>
      </c>
      <c r="I463" s="27">
        <f t="shared" si="273"/>
        <v>0</v>
      </c>
      <c r="J463" s="2"/>
    </row>
    <row r="464" spans="1:10" ht="60" outlineLevel="5" x14ac:dyDescent="0.25">
      <c r="A464" s="24">
        <v>454</v>
      </c>
      <c r="B464" s="25" t="s">
        <v>480</v>
      </c>
      <c r="C464" s="26" t="s">
        <v>1</v>
      </c>
      <c r="D464" s="26" t="s">
        <v>459</v>
      </c>
      <c r="E464" s="26" t="s">
        <v>481</v>
      </c>
      <c r="F464" s="26"/>
      <c r="G464" s="27">
        <f>G465</f>
        <v>108.78</v>
      </c>
      <c r="H464" s="27">
        <f t="shared" ref="H464:I464" si="274">H465</f>
        <v>85.47</v>
      </c>
      <c r="I464" s="27">
        <f t="shared" si="274"/>
        <v>0</v>
      </c>
      <c r="J464" s="2"/>
    </row>
    <row r="465" spans="1:10" ht="30" outlineLevel="6" x14ac:dyDescent="0.25">
      <c r="A465" s="24">
        <v>455</v>
      </c>
      <c r="B465" s="25" t="s">
        <v>450</v>
      </c>
      <c r="C465" s="26" t="s">
        <v>1</v>
      </c>
      <c r="D465" s="26" t="s">
        <v>459</v>
      </c>
      <c r="E465" s="26" t="s">
        <v>481</v>
      </c>
      <c r="F465" s="26" t="s">
        <v>451</v>
      </c>
      <c r="G465" s="27">
        <v>108.78</v>
      </c>
      <c r="H465" s="27">
        <v>85.47</v>
      </c>
      <c r="I465" s="27">
        <v>0</v>
      </c>
      <c r="J465" s="2"/>
    </row>
    <row r="466" spans="1:10" s="6" customFormat="1" outlineLevel="2" x14ac:dyDescent="0.25">
      <c r="A466" s="16">
        <v>456</v>
      </c>
      <c r="B466" s="21" t="s">
        <v>482</v>
      </c>
      <c r="C466" s="22" t="s">
        <v>1</v>
      </c>
      <c r="D466" s="22" t="s">
        <v>483</v>
      </c>
      <c r="E466" s="22"/>
      <c r="F466" s="22"/>
      <c r="G466" s="23">
        <v>3052.37</v>
      </c>
      <c r="H466" s="23">
        <v>2648.62</v>
      </c>
      <c r="I466" s="23">
        <v>2794.24</v>
      </c>
      <c r="J466" s="5"/>
    </row>
    <row r="467" spans="1:10" ht="90" outlineLevel="3" x14ac:dyDescent="0.25">
      <c r="A467" s="28">
        <v>457</v>
      </c>
      <c r="B467" s="25" t="s">
        <v>52</v>
      </c>
      <c r="C467" s="26" t="s">
        <v>1</v>
      </c>
      <c r="D467" s="26" t="s">
        <v>483</v>
      </c>
      <c r="E467" s="26" t="s">
        <v>53</v>
      </c>
      <c r="F467" s="26"/>
      <c r="G467" s="27">
        <v>3052.37</v>
      </c>
      <c r="H467" s="27">
        <v>2648.62</v>
      </c>
      <c r="I467" s="27">
        <v>2794.24</v>
      </c>
      <c r="J467" s="2"/>
    </row>
    <row r="468" spans="1:10" ht="75" outlineLevel="4" x14ac:dyDescent="0.25">
      <c r="A468" s="24">
        <v>458</v>
      </c>
      <c r="B468" s="25" t="s">
        <v>484</v>
      </c>
      <c r="C468" s="26" t="s">
        <v>1</v>
      </c>
      <c r="D468" s="26" t="s">
        <v>483</v>
      </c>
      <c r="E468" s="26" t="s">
        <v>485</v>
      </c>
      <c r="F468" s="26"/>
      <c r="G468" s="27">
        <v>2448.9</v>
      </c>
      <c r="H468" s="27">
        <v>2095.27</v>
      </c>
      <c r="I468" s="27">
        <v>2095.27</v>
      </c>
      <c r="J468" s="2"/>
    </row>
    <row r="469" spans="1:10" ht="60" outlineLevel="5" x14ac:dyDescent="0.25">
      <c r="A469" s="24">
        <v>459</v>
      </c>
      <c r="B469" s="25" t="s">
        <v>486</v>
      </c>
      <c r="C469" s="26" t="s">
        <v>1</v>
      </c>
      <c r="D469" s="26" t="s">
        <v>483</v>
      </c>
      <c r="E469" s="26" t="s">
        <v>487</v>
      </c>
      <c r="F469" s="26"/>
      <c r="G469" s="27">
        <v>2448.9</v>
      </c>
      <c r="H469" s="27">
        <v>2095.27</v>
      </c>
      <c r="I469" s="27">
        <v>2095.27</v>
      </c>
      <c r="J469" s="2"/>
    </row>
    <row r="470" spans="1:10" ht="30" outlineLevel="6" x14ac:dyDescent="0.25">
      <c r="A470" s="24">
        <v>460</v>
      </c>
      <c r="B470" s="25" t="s">
        <v>450</v>
      </c>
      <c r="C470" s="26" t="s">
        <v>1</v>
      </c>
      <c r="D470" s="26" t="s">
        <v>483</v>
      </c>
      <c r="E470" s="26" t="s">
        <v>487</v>
      </c>
      <c r="F470" s="26" t="s">
        <v>451</v>
      </c>
      <c r="G470" s="27">
        <v>2448.9</v>
      </c>
      <c r="H470" s="27">
        <v>2095.27</v>
      </c>
      <c r="I470" s="27">
        <v>2095.27</v>
      </c>
      <c r="J470" s="2"/>
    </row>
    <row r="471" spans="1:10" ht="75" outlineLevel="4" x14ac:dyDescent="0.25">
      <c r="A471" s="24">
        <v>461</v>
      </c>
      <c r="B471" s="25" t="s">
        <v>488</v>
      </c>
      <c r="C471" s="26" t="s">
        <v>1</v>
      </c>
      <c r="D471" s="26" t="s">
        <v>483</v>
      </c>
      <c r="E471" s="26" t="s">
        <v>489</v>
      </c>
      <c r="F471" s="26"/>
      <c r="G471" s="27">
        <v>603.47</v>
      </c>
      <c r="H471" s="27">
        <v>553.35</v>
      </c>
      <c r="I471" s="27">
        <v>698.97</v>
      </c>
      <c r="J471" s="2"/>
    </row>
    <row r="472" spans="1:10" ht="45" outlineLevel="5" x14ac:dyDescent="0.25">
      <c r="A472" s="24">
        <v>462</v>
      </c>
      <c r="B472" s="25" t="s">
        <v>490</v>
      </c>
      <c r="C472" s="26" t="s">
        <v>1</v>
      </c>
      <c r="D472" s="26" t="s">
        <v>483</v>
      </c>
      <c r="E472" s="26" t="s">
        <v>491</v>
      </c>
      <c r="F472" s="26"/>
      <c r="G472" s="27">
        <v>603.47</v>
      </c>
      <c r="H472" s="27">
        <v>553.35</v>
      </c>
      <c r="I472" s="27">
        <v>698.97</v>
      </c>
      <c r="J472" s="2"/>
    </row>
    <row r="473" spans="1:10" ht="30" outlineLevel="6" x14ac:dyDescent="0.25">
      <c r="A473" s="24">
        <v>463</v>
      </c>
      <c r="B473" s="25" t="s">
        <v>450</v>
      </c>
      <c r="C473" s="26" t="s">
        <v>1</v>
      </c>
      <c r="D473" s="26" t="s">
        <v>483</v>
      </c>
      <c r="E473" s="26" t="s">
        <v>491</v>
      </c>
      <c r="F473" s="26" t="s">
        <v>451</v>
      </c>
      <c r="G473" s="27">
        <v>603.47</v>
      </c>
      <c r="H473" s="27">
        <v>553.35</v>
      </c>
      <c r="I473" s="27">
        <v>698.97</v>
      </c>
      <c r="J473" s="2"/>
    </row>
    <row r="474" spans="1:10" s="6" customFormat="1" ht="30" outlineLevel="2" x14ac:dyDescent="0.25">
      <c r="A474" s="16">
        <v>464</v>
      </c>
      <c r="B474" s="21" t="s">
        <v>492</v>
      </c>
      <c r="C474" s="22" t="s">
        <v>1</v>
      </c>
      <c r="D474" s="22" t="s">
        <v>493</v>
      </c>
      <c r="E474" s="22"/>
      <c r="F474" s="22"/>
      <c r="G474" s="23">
        <f>G475+G490</f>
        <v>10817</v>
      </c>
      <c r="H474" s="23">
        <f t="shared" ref="H474:I474" si="275">H475+H490</f>
        <v>11276.9</v>
      </c>
      <c r="I474" s="23">
        <f t="shared" si="275"/>
        <v>11784</v>
      </c>
      <c r="J474" s="5"/>
    </row>
    <row r="475" spans="1:10" ht="60" outlineLevel="3" x14ac:dyDescent="0.25">
      <c r="A475" s="28">
        <v>465</v>
      </c>
      <c r="B475" s="25" t="s">
        <v>444</v>
      </c>
      <c r="C475" s="26" t="s">
        <v>1</v>
      </c>
      <c r="D475" s="26" t="s">
        <v>493</v>
      </c>
      <c r="E475" s="26" t="s">
        <v>445</v>
      </c>
      <c r="F475" s="26"/>
      <c r="G475" s="27">
        <f>G476+G483</f>
        <v>9439.2000000000007</v>
      </c>
      <c r="H475" s="27">
        <f t="shared" ref="H475:I475" si="276">H476+H483</f>
        <v>9899.1</v>
      </c>
      <c r="I475" s="27">
        <f t="shared" si="276"/>
        <v>10406.200000000001</v>
      </c>
      <c r="J475" s="2"/>
    </row>
    <row r="476" spans="1:10" ht="45" outlineLevel="4" x14ac:dyDescent="0.25">
      <c r="A476" s="24">
        <v>466</v>
      </c>
      <c r="B476" s="25" t="s">
        <v>446</v>
      </c>
      <c r="C476" s="26" t="s">
        <v>1</v>
      </c>
      <c r="D476" s="26" t="s">
        <v>493</v>
      </c>
      <c r="E476" s="26" t="s">
        <v>447</v>
      </c>
      <c r="F476" s="26"/>
      <c r="G476" s="27">
        <f>G477+G479+G481</f>
        <v>225</v>
      </c>
      <c r="H476" s="27">
        <f t="shared" ref="H476:I476" si="277">H477+H479+H481</f>
        <v>233</v>
      </c>
      <c r="I476" s="27">
        <f t="shared" si="277"/>
        <v>241</v>
      </c>
      <c r="J476" s="2"/>
    </row>
    <row r="477" spans="1:10" ht="60" outlineLevel="5" x14ac:dyDescent="0.25">
      <c r="A477" s="24">
        <v>467</v>
      </c>
      <c r="B477" s="25" t="s">
        <v>464</v>
      </c>
      <c r="C477" s="26" t="s">
        <v>1</v>
      </c>
      <c r="D477" s="26" t="s">
        <v>493</v>
      </c>
      <c r="E477" s="26" t="s">
        <v>465</v>
      </c>
      <c r="F477" s="26"/>
      <c r="G477" s="27">
        <f>G478</f>
        <v>25</v>
      </c>
      <c r="H477" s="27">
        <f t="shared" ref="H477:I477" si="278">H478</f>
        <v>25</v>
      </c>
      <c r="I477" s="27">
        <f t="shared" si="278"/>
        <v>25</v>
      </c>
      <c r="J477" s="2"/>
    </row>
    <row r="478" spans="1:10" outlineLevel="6" x14ac:dyDescent="0.25">
      <c r="A478" s="24">
        <v>468</v>
      </c>
      <c r="B478" s="25" t="s">
        <v>119</v>
      </c>
      <c r="C478" s="26" t="s">
        <v>1</v>
      </c>
      <c r="D478" s="26" t="s">
        <v>493</v>
      </c>
      <c r="E478" s="26" t="s">
        <v>465</v>
      </c>
      <c r="F478" s="26" t="s">
        <v>120</v>
      </c>
      <c r="G478" s="27">
        <v>25</v>
      </c>
      <c r="H478" s="27">
        <v>25</v>
      </c>
      <c r="I478" s="27">
        <v>25</v>
      </c>
      <c r="J478" s="2"/>
    </row>
    <row r="479" spans="1:10" ht="90" outlineLevel="5" x14ac:dyDescent="0.25">
      <c r="A479" s="24">
        <v>469</v>
      </c>
      <c r="B479" s="25" t="s">
        <v>494</v>
      </c>
      <c r="C479" s="26" t="s">
        <v>1</v>
      </c>
      <c r="D479" s="26" t="s">
        <v>493</v>
      </c>
      <c r="E479" s="26" t="s">
        <v>495</v>
      </c>
      <c r="F479" s="26"/>
      <c r="G479" s="27">
        <f>G480</f>
        <v>4</v>
      </c>
      <c r="H479" s="27">
        <f t="shared" ref="H479:I479" si="279">H480</f>
        <v>4</v>
      </c>
      <c r="I479" s="27">
        <f t="shared" si="279"/>
        <v>4</v>
      </c>
      <c r="J479" s="2"/>
    </row>
    <row r="480" spans="1:10" outlineLevel="6" x14ac:dyDescent="0.25">
      <c r="A480" s="24">
        <v>470</v>
      </c>
      <c r="B480" s="25" t="s">
        <v>155</v>
      </c>
      <c r="C480" s="26" t="s">
        <v>1</v>
      </c>
      <c r="D480" s="26" t="s">
        <v>493</v>
      </c>
      <c r="E480" s="26" t="s">
        <v>495</v>
      </c>
      <c r="F480" s="26" t="s">
        <v>156</v>
      </c>
      <c r="G480" s="27">
        <v>4</v>
      </c>
      <c r="H480" s="27">
        <v>4</v>
      </c>
      <c r="I480" s="27">
        <v>4</v>
      </c>
      <c r="J480" s="2"/>
    </row>
    <row r="481" spans="1:10" ht="45" outlineLevel="5" x14ac:dyDescent="0.25">
      <c r="A481" s="24">
        <v>471</v>
      </c>
      <c r="B481" s="25" t="s">
        <v>496</v>
      </c>
      <c r="C481" s="26" t="s">
        <v>1</v>
      </c>
      <c r="D481" s="26" t="s">
        <v>493</v>
      </c>
      <c r="E481" s="26" t="s">
        <v>497</v>
      </c>
      <c r="F481" s="26"/>
      <c r="G481" s="27">
        <f>G482</f>
        <v>196</v>
      </c>
      <c r="H481" s="27">
        <f t="shared" ref="H481:I481" si="280">H482</f>
        <v>204</v>
      </c>
      <c r="I481" s="27">
        <f t="shared" si="280"/>
        <v>212</v>
      </c>
      <c r="J481" s="2"/>
    </row>
    <row r="482" spans="1:10" ht="45" outlineLevel="6" x14ac:dyDescent="0.25">
      <c r="A482" s="28">
        <v>472</v>
      </c>
      <c r="B482" s="25" t="s">
        <v>20</v>
      </c>
      <c r="C482" s="26" t="s">
        <v>1</v>
      </c>
      <c r="D482" s="26" t="s">
        <v>493</v>
      </c>
      <c r="E482" s="26" t="s">
        <v>497</v>
      </c>
      <c r="F482" s="26" t="s">
        <v>21</v>
      </c>
      <c r="G482" s="27">
        <v>196</v>
      </c>
      <c r="H482" s="27">
        <v>204</v>
      </c>
      <c r="I482" s="27">
        <v>212</v>
      </c>
      <c r="J482" s="2"/>
    </row>
    <row r="483" spans="1:10" ht="45" outlineLevel="4" x14ac:dyDescent="0.25">
      <c r="A483" s="28">
        <v>473</v>
      </c>
      <c r="B483" s="25" t="s">
        <v>468</v>
      </c>
      <c r="C483" s="26" t="s">
        <v>1</v>
      </c>
      <c r="D483" s="26" t="s">
        <v>493</v>
      </c>
      <c r="E483" s="26" t="s">
        <v>469</v>
      </c>
      <c r="F483" s="26"/>
      <c r="G483" s="27">
        <v>9214.2000000000007</v>
      </c>
      <c r="H483" s="27">
        <v>9666.1</v>
      </c>
      <c r="I483" s="27">
        <v>10165.200000000001</v>
      </c>
      <c r="J483" s="2"/>
    </row>
    <row r="484" spans="1:10" ht="60" outlineLevel="5" x14ac:dyDescent="0.25">
      <c r="A484" s="24">
        <v>474</v>
      </c>
      <c r="B484" s="25" t="s">
        <v>470</v>
      </c>
      <c r="C484" s="26" t="s">
        <v>1</v>
      </c>
      <c r="D484" s="26" t="s">
        <v>493</v>
      </c>
      <c r="E484" s="26" t="s">
        <v>471</v>
      </c>
      <c r="F484" s="26"/>
      <c r="G484" s="27">
        <f>G485+G486</f>
        <v>726.6</v>
      </c>
      <c r="H484" s="27">
        <f t="shared" ref="H484:I484" si="281">H485+H486</f>
        <v>762</v>
      </c>
      <c r="I484" s="27">
        <f t="shared" si="281"/>
        <v>791.8</v>
      </c>
      <c r="J484" s="2"/>
    </row>
    <row r="485" spans="1:10" ht="30" outlineLevel="6" x14ac:dyDescent="0.25">
      <c r="A485" s="24">
        <v>475</v>
      </c>
      <c r="B485" s="25" t="s">
        <v>12</v>
      </c>
      <c r="C485" s="26" t="s">
        <v>1</v>
      </c>
      <c r="D485" s="26" t="s">
        <v>493</v>
      </c>
      <c r="E485" s="26" t="s">
        <v>471</v>
      </c>
      <c r="F485" s="26" t="s">
        <v>13</v>
      </c>
      <c r="G485" s="27">
        <v>650.6</v>
      </c>
      <c r="H485" s="27">
        <v>676.8</v>
      </c>
      <c r="I485" s="27">
        <v>704</v>
      </c>
      <c r="J485" s="2"/>
    </row>
    <row r="486" spans="1:10" ht="45" outlineLevel="6" x14ac:dyDescent="0.25">
      <c r="A486" s="24">
        <v>476</v>
      </c>
      <c r="B486" s="25" t="s">
        <v>20</v>
      </c>
      <c r="C486" s="26" t="s">
        <v>1</v>
      </c>
      <c r="D486" s="26" t="s">
        <v>493</v>
      </c>
      <c r="E486" s="26" t="s">
        <v>471</v>
      </c>
      <c r="F486" s="26" t="s">
        <v>21</v>
      </c>
      <c r="G486" s="27">
        <v>76</v>
      </c>
      <c r="H486" s="27">
        <v>85.2</v>
      </c>
      <c r="I486" s="27">
        <v>87.8</v>
      </c>
      <c r="J486" s="2"/>
    </row>
    <row r="487" spans="1:10" ht="75" outlineLevel="5" x14ac:dyDescent="0.25">
      <c r="A487" s="24">
        <v>477</v>
      </c>
      <c r="B487" s="25" t="s">
        <v>472</v>
      </c>
      <c r="C487" s="26" t="s">
        <v>1</v>
      </c>
      <c r="D487" s="26" t="s">
        <v>493</v>
      </c>
      <c r="E487" s="26" t="s">
        <v>473</v>
      </c>
      <c r="F487" s="26"/>
      <c r="G487" s="27">
        <f>G488+G489</f>
        <v>8487.6</v>
      </c>
      <c r="H487" s="27">
        <f t="shared" ref="H487:I487" si="282">H488+H489</f>
        <v>8904.1</v>
      </c>
      <c r="I487" s="27">
        <f t="shared" si="282"/>
        <v>9373.4000000000015</v>
      </c>
      <c r="J487" s="2"/>
    </row>
    <row r="488" spans="1:10" ht="30" outlineLevel="6" x14ac:dyDescent="0.25">
      <c r="A488" s="24">
        <v>478</v>
      </c>
      <c r="B488" s="25" t="s">
        <v>12</v>
      </c>
      <c r="C488" s="26" t="s">
        <v>1</v>
      </c>
      <c r="D488" s="26" t="s">
        <v>493</v>
      </c>
      <c r="E488" s="26" t="s">
        <v>473</v>
      </c>
      <c r="F488" s="26" t="s">
        <v>13</v>
      </c>
      <c r="G488" s="27">
        <v>5647.3</v>
      </c>
      <c r="H488" s="27">
        <v>5873.7</v>
      </c>
      <c r="I488" s="27">
        <v>6109.1</v>
      </c>
      <c r="J488" s="2"/>
    </row>
    <row r="489" spans="1:10" ht="45" outlineLevel="6" x14ac:dyDescent="0.25">
      <c r="A489" s="24">
        <v>479</v>
      </c>
      <c r="B489" s="25" t="s">
        <v>20</v>
      </c>
      <c r="C489" s="26" t="s">
        <v>1</v>
      </c>
      <c r="D489" s="26" t="s">
        <v>493</v>
      </c>
      <c r="E489" s="26" t="s">
        <v>473</v>
      </c>
      <c r="F489" s="26" t="s">
        <v>21</v>
      </c>
      <c r="G489" s="27">
        <v>2840.3</v>
      </c>
      <c r="H489" s="27">
        <v>3030.4</v>
      </c>
      <c r="I489" s="27">
        <v>3264.3</v>
      </c>
      <c r="J489" s="2"/>
    </row>
    <row r="490" spans="1:10" ht="60" outlineLevel="3" x14ac:dyDescent="0.25">
      <c r="A490" s="28">
        <v>480</v>
      </c>
      <c r="B490" s="25" t="s">
        <v>149</v>
      </c>
      <c r="C490" s="26" t="s">
        <v>1</v>
      </c>
      <c r="D490" s="26" t="s">
        <v>493</v>
      </c>
      <c r="E490" s="26" t="s">
        <v>150</v>
      </c>
      <c r="F490" s="26"/>
      <c r="G490" s="27">
        <f>G491</f>
        <v>1377.8</v>
      </c>
      <c r="H490" s="27">
        <f t="shared" ref="H490:I490" si="283">H491</f>
        <v>1377.8</v>
      </c>
      <c r="I490" s="27">
        <f t="shared" si="283"/>
        <v>1377.8</v>
      </c>
      <c r="J490" s="2"/>
    </row>
    <row r="491" spans="1:10" ht="60" outlineLevel="4" x14ac:dyDescent="0.25">
      <c r="A491" s="28">
        <v>481</v>
      </c>
      <c r="B491" s="25" t="s">
        <v>454</v>
      </c>
      <c r="C491" s="26" t="s">
        <v>1</v>
      </c>
      <c r="D491" s="26" t="s">
        <v>493</v>
      </c>
      <c r="E491" s="26" t="s">
        <v>455</v>
      </c>
      <c r="F491" s="26"/>
      <c r="G491" s="27">
        <f>G492</f>
        <v>1377.8</v>
      </c>
      <c r="H491" s="27">
        <f t="shared" ref="H491:I491" si="284">H492</f>
        <v>1377.8</v>
      </c>
      <c r="I491" s="27">
        <f t="shared" si="284"/>
        <v>1377.8</v>
      </c>
      <c r="J491" s="2"/>
    </row>
    <row r="492" spans="1:10" ht="60" outlineLevel="5" x14ac:dyDescent="0.25">
      <c r="A492" s="24">
        <v>482</v>
      </c>
      <c r="B492" s="25" t="s">
        <v>498</v>
      </c>
      <c r="C492" s="26" t="s">
        <v>1</v>
      </c>
      <c r="D492" s="26" t="s">
        <v>493</v>
      </c>
      <c r="E492" s="26" t="s">
        <v>499</v>
      </c>
      <c r="F492" s="26"/>
      <c r="G492" s="27">
        <f>G493</f>
        <v>1377.8</v>
      </c>
      <c r="H492" s="27">
        <f t="shared" ref="H492:I492" si="285">H493</f>
        <v>1377.8</v>
      </c>
      <c r="I492" s="27">
        <f t="shared" si="285"/>
        <v>1377.8</v>
      </c>
      <c r="J492" s="2"/>
    </row>
    <row r="493" spans="1:10" ht="75" outlineLevel="6" x14ac:dyDescent="0.25">
      <c r="A493" s="24">
        <v>483</v>
      </c>
      <c r="B493" s="25" t="s">
        <v>103</v>
      </c>
      <c r="C493" s="26" t="s">
        <v>1</v>
      </c>
      <c r="D493" s="26" t="s">
        <v>493</v>
      </c>
      <c r="E493" s="26" t="s">
        <v>499</v>
      </c>
      <c r="F493" s="26" t="s">
        <v>104</v>
      </c>
      <c r="G493" s="27">
        <v>1377.8</v>
      </c>
      <c r="H493" s="27">
        <v>1377.8</v>
      </c>
      <c r="I493" s="27">
        <v>1377.8</v>
      </c>
      <c r="J493" s="2"/>
    </row>
    <row r="494" spans="1:10" s="6" customFormat="1" outlineLevel="1" x14ac:dyDescent="0.25">
      <c r="A494" s="20">
        <v>484</v>
      </c>
      <c r="B494" s="21" t="s">
        <v>500</v>
      </c>
      <c r="C494" s="22" t="s">
        <v>1</v>
      </c>
      <c r="D494" s="22" t="s">
        <v>501</v>
      </c>
      <c r="E494" s="22"/>
      <c r="F494" s="22"/>
      <c r="G494" s="23">
        <f>G495+G507+G518</f>
        <v>150836.26999999999</v>
      </c>
      <c r="H494" s="23">
        <f t="shared" ref="H494:I494" si="286">H495+H507+H518</f>
        <v>148440.71000000002</v>
      </c>
      <c r="I494" s="23">
        <f t="shared" si="286"/>
        <v>152053.79</v>
      </c>
      <c r="J494" s="5"/>
    </row>
    <row r="495" spans="1:10" s="6" customFormat="1" outlineLevel="2" x14ac:dyDescent="0.25">
      <c r="A495" s="20">
        <v>485</v>
      </c>
      <c r="B495" s="21" t="s">
        <v>502</v>
      </c>
      <c r="C495" s="22" t="s">
        <v>1</v>
      </c>
      <c r="D495" s="22" t="s">
        <v>503</v>
      </c>
      <c r="E495" s="22"/>
      <c r="F495" s="22"/>
      <c r="G495" s="23">
        <f>G496+G503</f>
        <v>95957.999999999985</v>
      </c>
      <c r="H495" s="23">
        <f t="shared" ref="H495:I495" si="287">H496+H503</f>
        <v>93898.2</v>
      </c>
      <c r="I495" s="23">
        <f t="shared" si="287"/>
        <v>96562.5</v>
      </c>
      <c r="J495" s="5"/>
    </row>
    <row r="496" spans="1:10" ht="60" outlineLevel="3" x14ac:dyDescent="0.25">
      <c r="A496" s="24">
        <v>486</v>
      </c>
      <c r="B496" s="25" t="s">
        <v>400</v>
      </c>
      <c r="C496" s="26" t="s">
        <v>1</v>
      </c>
      <c r="D496" s="26" t="s">
        <v>503</v>
      </c>
      <c r="E496" s="26" t="s">
        <v>401</v>
      </c>
      <c r="F496" s="26"/>
      <c r="G496" s="27">
        <f>G497</f>
        <v>95822.799999999988</v>
      </c>
      <c r="H496" s="27">
        <f t="shared" ref="H496:I496" si="288">H497</f>
        <v>93898.2</v>
      </c>
      <c r="I496" s="27">
        <f t="shared" si="288"/>
        <v>96562.5</v>
      </c>
      <c r="J496" s="2"/>
    </row>
    <row r="497" spans="1:10" ht="45" outlineLevel="4" x14ac:dyDescent="0.25">
      <c r="A497" s="24">
        <v>487</v>
      </c>
      <c r="B497" s="25" t="s">
        <v>504</v>
      </c>
      <c r="C497" s="26" t="s">
        <v>1</v>
      </c>
      <c r="D497" s="26" t="s">
        <v>503</v>
      </c>
      <c r="E497" s="26" t="s">
        <v>505</v>
      </c>
      <c r="F497" s="26"/>
      <c r="G497" s="27">
        <f>G498+G501</f>
        <v>95822.799999999988</v>
      </c>
      <c r="H497" s="27">
        <f t="shared" ref="H497:I497" si="289">H498+H501</f>
        <v>93898.2</v>
      </c>
      <c r="I497" s="27">
        <f t="shared" si="289"/>
        <v>96562.5</v>
      </c>
      <c r="J497" s="2"/>
    </row>
    <row r="498" spans="1:10" ht="60" outlineLevel="5" x14ac:dyDescent="0.25">
      <c r="A498" s="28">
        <v>488</v>
      </c>
      <c r="B498" s="25" t="s">
        <v>506</v>
      </c>
      <c r="C498" s="26" t="s">
        <v>1</v>
      </c>
      <c r="D498" s="26" t="s">
        <v>503</v>
      </c>
      <c r="E498" s="26" t="s">
        <v>507</v>
      </c>
      <c r="F498" s="26"/>
      <c r="G498" s="27">
        <f>G499+G500</f>
        <v>93322.799999999988</v>
      </c>
      <c r="H498" s="27">
        <f t="shared" ref="H498:I498" si="290">H499+H500</f>
        <v>93898.2</v>
      </c>
      <c r="I498" s="27">
        <f t="shared" si="290"/>
        <v>96562.5</v>
      </c>
      <c r="J498" s="2"/>
    </row>
    <row r="499" spans="1:10" outlineLevel="6" x14ac:dyDescent="0.25">
      <c r="A499" s="28">
        <v>489</v>
      </c>
      <c r="B499" s="25" t="s">
        <v>99</v>
      </c>
      <c r="C499" s="26" t="s">
        <v>1</v>
      </c>
      <c r="D499" s="26" t="s">
        <v>503</v>
      </c>
      <c r="E499" s="26" t="s">
        <v>507</v>
      </c>
      <c r="F499" s="26" t="s">
        <v>100</v>
      </c>
      <c r="G499" s="27">
        <v>25479.1</v>
      </c>
      <c r="H499" s="27">
        <v>25864.7</v>
      </c>
      <c r="I499" s="27">
        <v>26469.9</v>
      </c>
      <c r="J499" s="2"/>
    </row>
    <row r="500" spans="1:10" outlineLevel="6" x14ac:dyDescent="0.25">
      <c r="A500" s="24">
        <v>490</v>
      </c>
      <c r="B500" s="25" t="s">
        <v>508</v>
      </c>
      <c r="C500" s="26" t="s">
        <v>1</v>
      </c>
      <c r="D500" s="26" t="s">
        <v>503</v>
      </c>
      <c r="E500" s="26" t="s">
        <v>507</v>
      </c>
      <c r="F500" s="26" t="s">
        <v>509</v>
      </c>
      <c r="G500" s="27">
        <v>67843.7</v>
      </c>
      <c r="H500" s="27">
        <v>68033.5</v>
      </c>
      <c r="I500" s="27">
        <v>70092.600000000006</v>
      </c>
      <c r="J500" s="2"/>
    </row>
    <row r="501" spans="1:10" ht="60" outlineLevel="5" x14ac:dyDescent="0.25">
      <c r="A501" s="24">
        <v>491</v>
      </c>
      <c r="B501" s="25" t="s">
        <v>510</v>
      </c>
      <c r="C501" s="26" t="s">
        <v>1</v>
      </c>
      <c r="D501" s="26" t="s">
        <v>503</v>
      </c>
      <c r="E501" s="26" t="s">
        <v>511</v>
      </c>
      <c r="F501" s="26"/>
      <c r="G501" s="27">
        <f>G502</f>
        <v>2500</v>
      </c>
      <c r="H501" s="27">
        <f t="shared" ref="H501:I501" si="291">H502</f>
        <v>0</v>
      </c>
      <c r="I501" s="27">
        <f t="shared" si="291"/>
        <v>0</v>
      </c>
      <c r="J501" s="2"/>
    </row>
    <row r="502" spans="1:10" outlineLevel="6" x14ac:dyDescent="0.25">
      <c r="A502" s="24">
        <v>492</v>
      </c>
      <c r="B502" s="25" t="s">
        <v>508</v>
      </c>
      <c r="C502" s="26" t="s">
        <v>1</v>
      </c>
      <c r="D502" s="26" t="s">
        <v>503</v>
      </c>
      <c r="E502" s="26" t="s">
        <v>511</v>
      </c>
      <c r="F502" s="26" t="s">
        <v>509</v>
      </c>
      <c r="G502" s="27">
        <v>2500</v>
      </c>
      <c r="H502" s="27">
        <v>0</v>
      </c>
      <c r="I502" s="27">
        <v>0</v>
      </c>
      <c r="J502" s="2"/>
    </row>
    <row r="503" spans="1:10" ht="60" outlineLevel="3" x14ac:dyDescent="0.25">
      <c r="A503" s="24">
        <v>493</v>
      </c>
      <c r="B503" s="25" t="s">
        <v>149</v>
      </c>
      <c r="C503" s="26" t="s">
        <v>1</v>
      </c>
      <c r="D503" s="26" t="s">
        <v>503</v>
      </c>
      <c r="E503" s="26" t="s">
        <v>150</v>
      </c>
      <c r="F503" s="26"/>
      <c r="G503" s="27">
        <f>G504</f>
        <v>135.19999999999999</v>
      </c>
      <c r="H503" s="27">
        <f t="shared" ref="H503:I503" si="292">H504</f>
        <v>0</v>
      </c>
      <c r="I503" s="27">
        <f t="shared" si="292"/>
        <v>0</v>
      </c>
      <c r="J503" s="2"/>
    </row>
    <row r="504" spans="1:10" ht="60" outlineLevel="4" x14ac:dyDescent="0.25">
      <c r="A504" s="24">
        <v>494</v>
      </c>
      <c r="B504" s="25" t="s">
        <v>325</v>
      </c>
      <c r="C504" s="26" t="s">
        <v>1</v>
      </c>
      <c r="D504" s="26" t="s">
        <v>503</v>
      </c>
      <c r="E504" s="26" t="s">
        <v>326</v>
      </c>
      <c r="F504" s="26"/>
      <c r="G504" s="27">
        <f>G505</f>
        <v>135.19999999999999</v>
      </c>
      <c r="H504" s="27">
        <f t="shared" ref="H504:I504" si="293">H505</f>
        <v>0</v>
      </c>
      <c r="I504" s="27">
        <f t="shared" si="293"/>
        <v>0</v>
      </c>
      <c r="J504" s="2"/>
    </row>
    <row r="505" spans="1:10" ht="45" outlineLevel="5" x14ac:dyDescent="0.25">
      <c r="A505" s="24">
        <v>495</v>
      </c>
      <c r="B505" s="25" t="s">
        <v>327</v>
      </c>
      <c r="C505" s="26" t="s">
        <v>1</v>
      </c>
      <c r="D505" s="26" t="s">
        <v>503</v>
      </c>
      <c r="E505" s="26" t="s">
        <v>328</v>
      </c>
      <c r="F505" s="26"/>
      <c r="G505" s="27">
        <f>G506</f>
        <v>135.19999999999999</v>
      </c>
      <c r="H505" s="27">
        <f t="shared" ref="H505:I505" si="294">H506</f>
        <v>0</v>
      </c>
      <c r="I505" s="27">
        <f t="shared" si="294"/>
        <v>0</v>
      </c>
      <c r="J505" s="2"/>
    </row>
    <row r="506" spans="1:10" outlineLevel="6" x14ac:dyDescent="0.25">
      <c r="A506" s="28">
        <v>496</v>
      </c>
      <c r="B506" s="25" t="s">
        <v>508</v>
      </c>
      <c r="C506" s="26" t="s">
        <v>1</v>
      </c>
      <c r="D506" s="26" t="s">
        <v>503</v>
      </c>
      <c r="E506" s="26" t="s">
        <v>328</v>
      </c>
      <c r="F506" s="26" t="s">
        <v>509</v>
      </c>
      <c r="G506" s="27">
        <v>135.19999999999999</v>
      </c>
      <c r="H506" s="27">
        <v>0</v>
      </c>
      <c r="I506" s="27">
        <v>0</v>
      </c>
      <c r="J506" s="2"/>
    </row>
    <row r="507" spans="1:10" s="6" customFormat="1" outlineLevel="2" x14ac:dyDescent="0.25">
      <c r="A507" s="16">
        <v>497</v>
      </c>
      <c r="B507" s="21" t="s">
        <v>512</v>
      </c>
      <c r="C507" s="22" t="s">
        <v>1</v>
      </c>
      <c r="D507" s="22" t="s">
        <v>513</v>
      </c>
      <c r="E507" s="22"/>
      <c r="F507" s="22"/>
      <c r="G507" s="23">
        <f>G508</f>
        <v>34083.299999999996</v>
      </c>
      <c r="H507" s="23">
        <f t="shared" ref="H507:I507" si="295">H508</f>
        <v>32529.9</v>
      </c>
      <c r="I507" s="23">
        <f t="shared" si="295"/>
        <v>33619.699999999997</v>
      </c>
      <c r="J507" s="5"/>
    </row>
    <row r="508" spans="1:10" ht="60" outlineLevel="3" x14ac:dyDescent="0.25">
      <c r="A508" s="24">
        <v>498</v>
      </c>
      <c r="B508" s="25" t="s">
        <v>400</v>
      </c>
      <c r="C508" s="26" t="s">
        <v>1</v>
      </c>
      <c r="D508" s="26" t="s">
        <v>513</v>
      </c>
      <c r="E508" s="26" t="s">
        <v>401</v>
      </c>
      <c r="F508" s="26"/>
      <c r="G508" s="27">
        <f>G509</f>
        <v>34083.299999999996</v>
      </c>
      <c r="H508" s="27">
        <f t="shared" ref="H508:I508" si="296">H509</f>
        <v>32529.9</v>
      </c>
      <c r="I508" s="27">
        <f t="shared" si="296"/>
        <v>33619.699999999997</v>
      </c>
      <c r="J508" s="2"/>
    </row>
    <row r="509" spans="1:10" ht="45" outlineLevel="4" x14ac:dyDescent="0.25">
      <c r="A509" s="24">
        <v>499</v>
      </c>
      <c r="B509" s="25" t="s">
        <v>514</v>
      </c>
      <c r="C509" s="26" t="s">
        <v>1</v>
      </c>
      <c r="D509" s="26" t="s">
        <v>513</v>
      </c>
      <c r="E509" s="26" t="s">
        <v>515</v>
      </c>
      <c r="F509" s="26"/>
      <c r="G509" s="27">
        <f>G510+G512+G514+G516</f>
        <v>34083.299999999996</v>
      </c>
      <c r="H509" s="27">
        <f t="shared" ref="H509:I509" si="297">H510+H512+H514+H516</f>
        <v>32529.9</v>
      </c>
      <c r="I509" s="27">
        <f t="shared" si="297"/>
        <v>33619.699999999997</v>
      </c>
      <c r="J509" s="2"/>
    </row>
    <row r="510" spans="1:10" ht="45" outlineLevel="5" x14ac:dyDescent="0.25">
      <c r="A510" s="24">
        <v>500</v>
      </c>
      <c r="B510" s="25" t="s">
        <v>516</v>
      </c>
      <c r="C510" s="26" t="s">
        <v>1</v>
      </c>
      <c r="D510" s="26" t="s">
        <v>513</v>
      </c>
      <c r="E510" s="26" t="s">
        <v>517</v>
      </c>
      <c r="F510" s="26"/>
      <c r="G510" s="27">
        <f>G511</f>
        <v>2173</v>
      </c>
      <c r="H510" s="27">
        <f t="shared" ref="H510:I510" si="298">H511</f>
        <v>0</v>
      </c>
      <c r="I510" s="27">
        <f t="shared" si="298"/>
        <v>0</v>
      </c>
      <c r="J510" s="2"/>
    </row>
    <row r="511" spans="1:10" outlineLevel="6" x14ac:dyDescent="0.25">
      <c r="A511" s="24">
        <v>501</v>
      </c>
      <c r="B511" s="25" t="s">
        <v>99</v>
      </c>
      <c r="C511" s="26" t="s">
        <v>1</v>
      </c>
      <c r="D511" s="26" t="s">
        <v>513</v>
      </c>
      <c r="E511" s="26" t="s">
        <v>517</v>
      </c>
      <c r="F511" s="26" t="s">
        <v>100</v>
      </c>
      <c r="G511" s="27">
        <v>2173</v>
      </c>
      <c r="H511" s="27">
        <v>0</v>
      </c>
      <c r="I511" s="27">
        <v>0</v>
      </c>
      <c r="J511" s="2"/>
    </row>
    <row r="512" spans="1:10" ht="45" outlineLevel="5" x14ac:dyDescent="0.25">
      <c r="A512" s="24">
        <v>502</v>
      </c>
      <c r="B512" s="25" t="s">
        <v>518</v>
      </c>
      <c r="C512" s="26" t="s">
        <v>1</v>
      </c>
      <c r="D512" s="26" t="s">
        <v>513</v>
      </c>
      <c r="E512" s="26" t="s">
        <v>519</v>
      </c>
      <c r="F512" s="26"/>
      <c r="G512" s="27">
        <f>G513</f>
        <v>31772.5</v>
      </c>
      <c r="H512" s="27">
        <f t="shared" ref="H512:I512" si="299">H513</f>
        <v>32529.9</v>
      </c>
      <c r="I512" s="27">
        <f t="shared" si="299"/>
        <v>33619.699999999997</v>
      </c>
      <c r="J512" s="2"/>
    </row>
    <row r="513" spans="1:10" outlineLevel="6" x14ac:dyDescent="0.25">
      <c r="A513" s="24">
        <v>503</v>
      </c>
      <c r="B513" s="25" t="s">
        <v>99</v>
      </c>
      <c r="C513" s="26" t="s">
        <v>1</v>
      </c>
      <c r="D513" s="26" t="s">
        <v>513</v>
      </c>
      <c r="E513" s="26" t="s">
        <v>519</v>
      </c>
      <c r="F513" s="26" t="s">
        <v>100</v>
      </c>
      <c r="G513" s="27">
        <v>31772.5</v>
      </c>
      <c r="H513" s="27">
        <v>32529.9</v>
      </c>
      <c r="I513" s="27">
        <v>33619.699999999997</v>
      </c>
      <c r="J513" s="2"/>
    </row>
    <row r="514" spans="1:10" ht="60" outlineLevel="5" x14ac:dyDescent="0.25">
      <c r="A514" s="28">
        <v>504</v>
      </c>
      <c r="B514" s="25" t="s">
        <v>520</v>
      </c>
      <c r="C514" s="26" t="s">
        <v>1</v>
      </c>
      <c r="D514" s="26" t="s">
        <v>513</v>
      </c>
      <c r="E514" s="26" t="s">
        <v>521</v>
      </c>
      <c r="F514" s="26"/>
      <c r="G514" s="27">
        <f>G515</f>
        <v>117.1</v>
      </c>
      <c r="H514" s="27">
        <f t="shared" ref="H514:I514" si="300">H515</f>
        <v>0</v>
      </c>
      <c r="I514" s="27">
        <f t="shared" si="300"/>
        <v>0</v>
      </c>
      <c r="J514" s="2"/>
    </row>
    <row r="515" spans="1:10" outlineLevel="6" x14ac:dyDescent="0.25">
      <c r="A515" s="28">
        <v>505</v>
      </c>
      <c r="B515" s="25" t="s">
        <v>99</v>
      </c>
      <c r="C515" s="26" t="s">
        <v>1</v>
      </c>
      <c r="D515" s="26" t="s">
        <v>513</v>
      </c>
      <c r="E515" s="26" t="s">
        <v>521</v>
      </c>
      <c r="F515" s="26" t="s">
        <v>100</v>
      </c>
      <c r="G515" s="27">
        <v>117.1</v>
      </c>
      <c r="H515" s="27">
        <v>0</v>
      </c>
      <c r="I515" s="27">
        <v>0</v>
      </c>
      <c r="J515" s="2"/>
    </row>
    <row r="516" spans="1:10" ht="60" outlineLevel="5" x14ac:dyDescent="0.25">
      <c r="A516" s="24">
        <v>506</v>
      </c>
      <c r="B516" s="25" t="s">
        <v>520</v>
      </c>
      <c r="C516" s="26" t="s">
        <v>1</v>
      </c>
      <c r="D516" s="26" t="s">
        <v>513</v>
      </c>
      <c r="E516" s="26" t="s">
        <v>522</v>
      </c>
      <c r="F516" s="26"/>
      <c r="G516" s="27">
        <f>G517</f>
        <v>20.7</v>
      </c>
      <c r="H516" s="27">
        <f t="shared" ref="H516:I516" si="301">H517</f>
        <v>0</v>
      </c>
      <c r="I516" s="27">
        <f t="shared" si="301"/>
        <v>0</v>
      </c>
      <c r="J516" s="2"/>
    </row>
    <row r="517" spans="1:10" outlineLevel="6" x14ac:dyDescent="0.25">
      <c r="A517" s="24">
        <v>507</v>
      </c>
      <c r="B517" s="25" t="s">
        <v>99</v>
      </c>
      <c r="C517" s="26" t="s">
        <v>1</v>
      </c>
      <c r="D517" s="26" t="s">
        <v>513</v>
      </c>
      <c r="E517" s="26" t="s">
        <v>522</v>
      </c>
      <c r="F517" s="26" t="s">
        <v>100</v>
      </c>
      <c r="G517" s="27">
        <v>20.7</v>
      </c>
      <c r="H517" s="27">
        <v>0</v>
      </c>
      <c r="I517" s="27">
        <v>0</v>
      </c>
      <c r="J517" s="2"/>
    </row>
    <row r="518" spans="1:10" s="6" customFormat="1" outlineLevel="2" x14ac:dyDescent="0.25">
      <c r="A518" s="20">
        <v>508</v>
      </c>
      <c r="B518" s="21" t="s">
        <v>523</v>
      </c>
      <c r="C518" s="22" t="s">
        <v>1</v>
      </c>
      <c r="D518" s="22" t="s">
        <v>524</v>
      </c>
      <c r="E518" s="22"/>
      <c r="F518" s="22"/>
      <c r="G518" s="23">
        <f>G519</f>
        <v>20794.97</v>
      </c>
      <c r="H518" s="23">
        <f t="shared" ref="H518:I518" si="302">H519</f>
        <v>22012.61</v>
      </c>
      <c r="I518" s="23">
        <f t="shared" si="302"/>
        <v>21871.59</v>
      </c>
      <c r="J518" s="5"/>
    </row>
    <row r="519" spans="1:10" ht="60" outlineLevel="3" x14ac:dyDescent="0.25">
      <c r="A519" s="24">
        <v>509</v>
      </c>
      <c r="B519" s="25" t="s">
        <v>400</v>
      </c>
      <c r="C519" s="26" t="s">
        <v>1</v>
      </c>
      <c r="D519" s="26" t="s">
        <v>524</v>
      </c>
      <c r="E519" s="26" t="s">
        <v>401</v>
      </c>
      <c r="F519" s="26"/>
      <c r="G519" s="27">
        <f>G520</f>
        <v>20794.97</v>
      </c>
      <c r="H519" s="27">
        <f t="shared" ref="H519:I519" si="303">H520</f>
        <v>22012.61</v>
      </c>
      <c r="I519" s="27">
        <f t="shared" si="303"/>
        <v>21871.59</v>
      </c>
      <c r="J519" s="2"/>
    </row>
    <row r="520" spans="1:10" ht="45" outlineLevel="4" x14ac:dyDescent="0.25">
      <c r="A520" s="24">
        <v>510</v>
      </c>
      <c r="B520" s="25" t="s">
        <v>504</v>
      </c>
      <c r="C520" s="26" t="s">
        <v>1</v>
      </c>
      <c r="D520" s="26" t="s">
        <v>524</v>
      </c>
      <c r="E520" s="26" t="s">
        <v>505</v>
      </c>
      <c r="F520" s="26"/>
      <c r="G520" s="27">
        <f>G521</f>
        <v>20794.97</v>
      </c>
      <c r="H520" s="27">
        <f t="shared" ref="H520:I520" si="304">H521</f>
        <v>22012.61</v>
      </c>
      <c r="I520" s="27">
        <f t="shared" si="304"/>
        <v>21871.59</v>
      </c>
      <c r="J520" s="2"/>
    </row>
    <row r="521" spans="1:10" ht="60" outlineLevel="5" x14ac:dyDescent="0.25">
      <c r="A521" s="24">
        <v>511</v>
      </c>
      <c r="B521" s="25" t="s">
        <v>506</v>
      </c>
      <c r="C521" s="26" t="s">
        <v>1</v>
      </c>
      <c r="D521" s="26" t="s">
        <v>524</v>
      </c>
      <c r="E521" s="26" t="s">
        <v>507</v>
      </c>
      <c r="F521" s="26"/>
      <c r="G521" s="27">
        <f>G522</f>
        <v>20794.97</v>
      </c>
      <c r="H521" s="27">
        <f t="shared" ref="H521:I521" si="305">H522</f>
        <v>22012.61</v>
      </c>
      <c r="I521" s="27">
        <f t="shared" si="305"/>
        <v>21871.59</v>
      </c>
      <c r="J521" s="2"/>
    </row>
    <row r="522" spans="1:10" outlineLevel="6" x14ac:dyDescent="0.25">
      <c r="A522" s="28">
        <v>512</v>
      </c>
      <c r="B522" s="25" t="s">
        <v>508</v>
      </c>
      <c r="C522" s="26" t="s">
        <v>1</v>
      </c>
      <c r="D522" s="26" t="s">
        <v>524</v>
      </c>
      <c r="E522" s="26" t="s">
        <v>507</v>
      </c>
      <c r="F522" s="26" t="s">
        <v>509</v>
      </c>
      <c r="G522" s="27">
        <v>20794.97</v>
      </c>
      <c r="H522" s="27">
        <v>22012.61</v>
      </c>
      <c r="I522" s="27">
        <v>21871.59</v>
      </c>
      <c r="J522" s="2"/>
    </row>
    <row r="523" spans="1:10" s="6" customFormat="1" outlineLevel="1" x14ac:dyDescent="0.25">
      <c r="A523" s="16">
        <v>513</v>
      </c>
      <c r="B523" s="21" t="s">
        <v>525</v>
      </c>
      <c r="C523" s="22" t="s">
        <v>1</v>
      </c>
      <c r="D523" s="22" t="s">
        <v>526</v>
      </c>
      <c r="E523" s="22"/>
      <c r="F523" s="22"/>
      <c r="G523" s="23">
        <f>G524</f>
        <v>324</v>
      </c>
      <c r="H523" s="23">
        <f t="shared" ref="H523:I523" si="306">H524</f>
        <v>324</v>
      </c>
      <c r="I523" s="23">
        <f t="shared" si="306"/>
        <v>324</v>
      </c>
      <c r="J523" s="5"/>
    </row>
    <row r="524" spans="1:10" s="6" customFormat="1" ht="30" outlineLevel="2" x14ac:dyDescent="0.25">
      <c r="A524" s="20">
        <v>514</v>
      </c>
      <c r="B524" s="21" t="s">
        <v>527</v>
      </c>
      <c r="C524" s="22" t="s">
        <v>1</v>
      </c>
      <c r="D524" s="22" t="s">
        <v>528</v>
      </c>
      <c r="E524" s="22"/>
      <c r="F524" s="22"/>
      <c r="G524" s="23">
        <f>G525</f>
        <v>324</v>
      </c>
      <c r="H524" s="23">
        <f t="shared" ref="H524:I524" si="307">H525</f>
        <v>324</v>
      </c>
      <c r="I524" s="23">
        <f t="shared" si="307"/>
        <v>324</v>
      </c>
      <c r="J524" s="5"/>
    </row>
    <row r="525" spans="1:10" ht="45" outlineLevel="3" x14ac:dyDescent="0.25">
      <c r="A525" s="24">
        <v>515</v>
      </c>
      <c r="B525" s="25" t="s">
        <v>113</v>
      </c>
      <c r="C525" s="26" t="s">
        <v>1</v>
      </c>
      <c r="D525" s="26" t="s">
        <v>528</v>
      </c>
      <c r="E525" s="26" t="s">
        <v>114</v>
      </c>
      <c r="F525" s="26"/>
      <c r="G525" s="27">
        <f>G526</f>
        <v>324</v>
      </c>
      <c r="H525" s="27">
        <f t="shared" ref="H525:I525" si="308">H526</f>
        <v>324</v>
      </c>
      <c r="I525" s="27">
        <f t="shared" si="308"/>
        <v>324</v>
      </c>
      <c r="J525" s="2"/>
    </row>
    <row r="526" spans="1:10" ht="30" outlineLevel="4" x14ac:dyDescent="0.25">
      <c r="A526" s="24">
        <v>516</v>
      </c>
      <c r="B526" s="25" t="s">
        <v>216</v>
      </c>
      <c r="C526" s="26" t="s">
        <v>1</v>
      </c>
      <c r="D526" s="26" t="s">
        <v>528</v>
      </c>
      <c r="E526" s="26" t="s">
        <v>217</v>
      </c>
      <c r="F526" s="26"/>
      <c r="G526" s="27">
        <f>G527</f>
        <v>324</v>
      </c>
      <c r="H526" s="27">
        <f t="shared" ref="H526:I526" si="309">H527</f>
        <v>324</v>
      </c>
      <c r="I526" s="27">
        <f t="shared" si="309"/>
        <v>324</v>
      </c>
      <c r="J526" s="2"/>
    </row>
    <row r="527" spans="1:10" ht="105" outlineLevel="5" x14ac:dyDescent="0.25">
      <c r="A527" s="24">
        <v>517</v>
      </c>
      <c r="B527" s="25" t="s">
        <v>529</v>
      </c>
      <c r="C527" s="26" t="s">
        <v>1</v>
      </c>
      <c r="D527" s="26" t="s">
        <v>528</v>
      </c>
      <c r="E527" s="26" t="s">
        <v>530</v>
      </c>
      <c r="F527" s="26"/>
      <c r="G527" s="27">
        <f>G528</f>
        <v>324</v>
      </c>
      <c r="H527" s="27">
        <f t="shared" ref="H527:I527" si="310">H528</f>
        <v>324</v>
      </c>
      <c r="I527" s="27">
        <f t="shared" si="310"/>
        <v>324</v>
      </c>
      <c r="J527" s="2"/>
    </row>
    <row r="528" spans="1:10" ht="45" outlineLevel="6" x14ac:dyDescent="0.25">
      <c r="A528" s="24">
        <v>518</v>
      </c>
      <c r="B528" s="25" t="s">
        <v>20</v>
      </c>
      <c r="C528" s="26" t="s">
        <v>1</v>
      </c>
      <c r="D528" s="26" t="s">
        <v>528</v>
      </c>
      <c r="E528" s="26" t="s">
        <v>530</v>
      </c>
      <c r="F528" s="26" t="s">
        <v>21</v>
      </c>
      <c r="G528" s="27">
        <v>324</v>
      </c>
      <c r="H528" s="27">
        <v>324</v>
      </c>
      <c r="I528" s="27">
        <v>324</v>
      </c>
      <c r="J528" s="2"/>
    </row>
    <row r="529" spans="1:10" s="6" customFormat="1" ht="45" x14ac:dyDescent="0.25">
      <c r="A529" s="20">
        <v>519</v>
      </c>
      <c r="B529" s="21" t="s">
        <v>531</v>
      </c>
      <c r="C529" s="22" t="s">
        <v>532</v>
      </c>
      <c r="D529" s="22"/>
      <c r="E529" s="22"/>
      <c r="F529" s="22"/>
      <c r="G529" s="23">
        <f>G530+G535</f>
        <v>450</v>
      </c>
      <c r="H529" s="23">
        <f t="shared" ref="H529:I529" si="311">H530+H535</f>
        <v>200</v>
      </c>
      <c r="I529" s="23">
        <f t="shared" si="311"/>
        <v>200</v>
      </c>
      <c r="J529" s="5"/>
    </row>
    <row r="530" spans="1:10" s="6" customFormat="1" outlineLevel="1" x14ac:dyDescent="0.25">
      <c r="A530" s="16">
        <v>520</v>
      </c>
      <c r="B530" s="21" t="s">
        <v>2</v>
      </c>
      <c r="C530" s="22" t="s">
        <v>532</v>
      </c>
      <c r="D530" s="22" t="s">
        <v>3</v>
      </c>
      <c r="E530" s="22"/>
      <c r="F530" s="22"/>
      <c r="G530" s="23">
        <f>G531</f>
        <v>250</v>
      </c>
      <c r="H530" s="23">
        <f t="shared" ref="H530:I530" si="312">H531</f>
        <v>0</v>
      </c>
      <c r="I530" s="23">
        <f t="shared" si="312"/>
        <v>0</v>
      </c>
      <c r="J530" s="5"/>
    </row>
    <row r="531" spans="1:10" s="6" customFormat="1" outlineLevel="2" x14ac:dyDescent="0.25">
      <c r="A531" s="16">
        <v>521</v>
      </c>
      <c r="B531" s="21" t="s">
        <v>38</v>
      </c>
      <c r="C531" s="22" t="s">
        <v>532</v>
      </c>
      <c r="D531" s="22" t="s">
        <v>39</v>
      </c>
      <c r="E531" s="22"/>
      <c r="F531" s="22"/>
      <c r="G531" s="23">
        <f>G532</f>
        <v>250</v>
      </c>
      <c r="H531" s="23">
        <f t="shared" ref="H531:I531" si="313">H532</f>
        <v>0</v>
      </c>
      <c r="I531" s="23">
        <f t="shared" si="313"/>
        <v>0</v>
      </c>
      <c r="J531" s="5"/>
    </row>
    <row r="532" spans="1:10" outlineLevel="3" x14ac:dyDescent="0.25">
      <c r="A532" s="24">
        <v>522</v>
      </c>
      <c r="B532" s="25" t="s">
        <v>32</v>
      </c>
      <c r="C532" s="26" t="s">
        <v>532</v>
      </c>
      <c r="D532" s="26" t="s">
        <v>39</v>
      </c>
      <c r="E532" s="26" t="s">
        <v>33</v>
      </c>
      <c r="F532" s="26"/>
      <c r="G532" s="27">
        <f>G533</f>
        <v>250</v>
      </c>
      <c r="H532" s="27">
        <f t="shared" ref="H532:I532" si="314">H533</f>
        <v>0</v>
      </c>
      <c r="I532" s="27">
        <f t="shared" si="314"/>
        <v>0</v>
      </c>
      <c r="J532" s="2"/>
    </row>
    <row r="533" spans="1:10" ht="120" outlineLevel="5" x14ac:dyDescent="0.25">
      <c r="A533" s="24">
        <v>523</v>
      </c>
      <c r="B533" s="25" t="s">
        <v>67</v>
      </c>
      <c r="C533" s="26" t="s">
        <v>532</v>
      </c>
      <c r="D533" s="26" t="s">
        <v>39</v>
      </c>
      <c r="E533" s="26" t="s">
        <v>68</v>
      </c>
      <c r="F533" s="26"/>
      <c r="G533" s="27">
        <f>G534</f>
        <v>250</v>
      </c>
      <c r="H533" s="27">
        <f t="shared" ref="H533:I533" si="315">H534</f>
        <v>0</v>
      </c>
      <c r="I533" s="27">
        <f t="shared" si="315"/>
        <v>0</v>
      </c>
      <c r="J533" s="2"/>
    </row>
    <row r="534" spans="1:10" outlineLevel="6" x14ac:dyDescent="0.25">
      <c r="A534" s="24">
        <v>524</v>
      </c>
      <c r="B534" s="25" t="s">
        <v>69</v>
      </c>
      <c r="C534" s="26" t="s">
        <v>532</v>
      </c>
      <c r="D534" s="26" t="s">
        <v>39</v>
      </c>
      <c r="E534" s="26" t="s">
        <v>68</v>
      </c>
      <c r="F534" s="26" t="s">
        <v>70</v>
      </c>
      <c r="G534" s="27">
        <v>250</v>
      </c>
      <c r="H534" s="27">
        <v>0</v>
      </c>
      <c r="I534" s="27">
        <v>0</v>
      </c>
      <c r="J534" s="2"/>
    </row>
    <row r="535" spans="1:10" s="6" customFormat="1" outlineLevel="1" x14ac:dyDescent="0.25">
      <c r="A535" s="20">
        <v>525</v>
      </c>
      <c r="B535" s="21" t="s">
        <v>137</v>
      </c>
      <c r="C535" s="22" t="s">
        <v>532</v>
      </c>
      <c r="D535" s="22" t="s">
        <v>138</v>
      </c>
      <c r="E535" s="22"/>
      <c r="F535" s="22"/>
      <c r="G535" s="23">
        <f>G536</f>
        <v>200</v>
      </c>
      <c r="H535" s="23">
        <f t="shared" ref="H535:I535" si="316">H536</f>
        <v>200</v>
      </c>
      <c r="I535" s="23">
        <f t="shared" si="316"/>
        <v>200</v>
      </c>
      <c r="J535" s="5"/>
    </row>
    <row r="536" spans="1:10" s="6" customFormat="1" ht="30" outlineLevel="2" x14ac:dyDescent="0.25">
      <c r="A536" s="20">
        <v>526</v>
      </c>
      <c r="B536" s="21" t="s">
        <v>222</v>
      </c>
      <c r="C536" s="22" t="s">
        <v>532</v>
      </c>
      <c r="D536" s="22" t="s">
        <v>223</v>
      </c>
      <c r="E536" s="22"/>
      <c r="F536" s="22"/>
      <c r="G536" s="23">
        <f>G537</f>
        <v>200</v>
      </c>
      <c r="H536" s="23">
        <f t="shared" ref="H536:I536" si="317">H537</f>
        <v>200</v>
      </c>
      <c r="I536" s="23">
        <f t="shared" si="317"/>
        <v>200</v>
      </c>
      <c r="J536" s="5"/>
    </row>
    <row r="537" spans="1:10" ht="90" outlineLevel="3" x14ac:dyDescent="0.25">
      <c r="A537" s="24">
        <v>527</v>
      </c>
      <c r="B537" s="25" t="s">
        <v>52</v>
      </c>
      <c r="C537" s="26" t="s">
        <v>532</v>
      </c>
      <c r="D537" s="26" t="s">
        <v>223</v>
      </c>
      <c r="E537" s="26" t="s">
        <v>53</v>
      </c>
      <c r="F537" s="26"/>
      <c r="G537" s="27">
        <f>G538</f>
        <v>200</v>
      </c>
      <c r="H537" s="27">
        <f t="shared" ref="H537:I537" si="318">H538</f>
        <v>200</v>
      </c>
      <c r="I537" s="27">
        <f t="shared" si="318"/>
        <v>200</v>
      </c>
      <c r="J537" s="2"/>
    </row>
    <row r="538" spans="1:10" ht="109.5" customHeight="1" outlineLevel="4" x14ac:dyDescent="0.25">
      <c r="A538" s="28">
        <v>528</v>
      </c>
      <c r="B538" s="25" t="s">
        <v>54</v>
      </c>
      <c r="C538" s="26" t="s">
        <v>532</v>
      </c>
      <c r="D538" s="26" t="s">
        <v>223</v>
      </c>
      <c r="E538" s="26" t="s">
        <v>55</v>
      </c>
      <c r="F538" s="26"/>
      <c r="G538" s="27">
        <f>G539</f>
        <v>200</v>
      </c>
      <c r="H538" s="27">
        <f t="shared" ref="H538:I538" si="319">H539</f>
        <v>200</v>
      </c>
      <c r="I538" s="27">
        <f t="shared" si="319"/>
        <v>200</v>
      </c>
      <c r="J538" s="2"/>
    </row>
    <row r="539" spans="1:10" ht="75" outlineLevel="5" x14ac:dyDescent="0.25">
      <c r="A539" s="28">
        <v>529</v>
      </c>
      <c r="B539" s="25" t="s">
        <v>533</v>
      </c>
      <c r="C539" s="26" t="s">
        <v>532</v>
      </c>
      <c r="D539" s="26" t="s">
        <v>223</v>
      </c>
      <c r="E539" s="26" t="s">
        <v>534</v>
      </c>
      <c r="F539" s="26"/>
      <c r="G539" s="27">
        <f>G540</f>
        <v>200</v>
      </c>
      <c r="H539" s="27">
        <f t="shared" ref="H539:I539" si="320">H540</f>
        <v>200</v>
      </c>
      <c r="I539" s="27">
        <f t="shared" si="320"/>
        <v>200</v>
      </c>
      <c r="J539" s="2"/>
    </row>
    <row r="540" spans="1:10" ht="22.5" customHeight="1" outlineLevel="6" x14ac:dyDescent="0.25">
      <c r="A540" s="24">
        <v>530</v>
      </c>
      <c r="B540" s="25" t="s">
        <v>24</v>
      </c>
      <c r="C540" s="26" t="s">
        <v>532</v>
      </c>
      <c r="D540" s="26" t="s">
        <v>223</v>
      </c>
      <c r="E540" s="26" t="s">
        <v>534</v>
      </c>
      <c r="F540" s="26" t="s">
        <v>25</v>
      </c>
      <c r="G540" s="27">
        <v>200</v>
      </c>
      <c r="H540" s="27">
        <v>200</v>
      </c>
      <c r="I540" s="27">
        <v>200</v>
      </c>
      <c r="J540" s="2"/>
    </row>
    <row r="541" spans="1:10" s="6" customFormat="1" ht="30" x14ac:dyDescent="0.25">
      <c r="A541" s="20">
        <v>531</v>
      </c>
      <c r="B541" s="21" t="s">
        <v>535</v>
      </c>
      <c r="C541" s="22" t="s">
        <v>536</v>
      </c>
      <c r="D541" s="22"/>
      <c r="E541" s="22"/>
      <c r="F541" s="22"/>
      <c r="G541" s="23">
        <v>1872498.9919700001</v>
      </c>
      <c r="H541" s="23">
        <v>2093102.987</v>
      </c>
      <c r="I541" s="23">
        <v>1989331.65</v>
      </c>
      <c r="J541" s="5"/>
    </row>
    <row r="542" spans="1:10" s="6" customFormat="1" ht="40.5" customHeight="1" outlineLevel="1" x14ac:dyDescent="0.25">
      <c r="A542" s="20">
        <v>532</v>
      </c>
      <c r="B542" s="21" t="s">
        <v>71</v>
      </c>
      <c r="C542" s="22" t="s">
        <v>536</v>
      </c>
      <c r="D542" s="22" t="s">
        <v>72</v>
      </c>
      <c r="E542" s="22"/>
      <c r="F542" s="22"/>
      <c r="G542" s="23">
        <f>G543+G551</f>
        <v>155</v>
      </c>
      <c r="H542" s="23">
        <f t="shared" ref="H542:I542" si="321">H543+H551</f>
        <v>155</v>
      </c>
      <c r="I542" s="23">
        <f t="shared" si="321"/>
        <v>155</v>
      </c>
      <c r="J542" s="5"/>
    </row>
    <row r="543" spans="1:10" s="6" customFormat="1" ht="60" outlineLevel="2" x14ac:dyDescent="0.25">
      <c r="A543" s="20">
        <v>533</v>
      </c>
      <c r="B543" s="21" t="s">
        <v>85</v>
      </c>
      <c r="C543" s="22" t="s">
        <v>536</v>
      </c>
      <c r="D543" s="22" t="s">
        <v>86</v>
      </c>
      <c r="E543" s="22"/>
      <c r="F543" s="22"/>
      <c r="G543" s="23">
        <f>G544</f>
        <v>140</v>
      </c>
      <c r="H543" s="23">
        <f t="shared" ref="H543:I543" si="322">H544</f>
        <v>140</v>
      </c>
      <c r="I543" s="23">
        <f t="shared" si="322"/>
        <v>140</v>
      </c>
      <c r="J543" s="5"/>
    </row>
    <row r="544" spans="1:10" ht="52.5" customHeight="1" outlineLevel="3" x14ac:dyDescent="0.25">
      <c r="A544" s="24">
        <v>534</v>
      </c>
      <c r="B544" s="25" t="s">
        <v>75</v>
      </c>
      <c r="C544" s="26" t="s">
        <v>536</v>
      </c>
      <c r="D544" s="26" t="s">
        <v>86</v>
      </c>
      <c r="E544" s="26" t="s">
        <v>76</v>
      </c>
      <c r="F544" s="26"/>
      <c r="G544" s="27">
        <f>G545+G548</f>
        <v>140</v>
      </c>
      <c r="H544" s="27">
        <f t="shared" ref="H544:I544" si="323">H545+H548</f>
        <v>140</v>
      </c>
      <c r="I544" s="27">
        <f t="shared" si="323"/>
        <v>140</v>
      </c>
      <c r="J544" s="2"/>
    </row>
    <row r="545" spans="1:10" ht="45" outlineLevel="4" x14ac:dyDescent="0.25">
      <c r="A545" s="24">
        <v>535</v>
      </c>
      <c r="B545" s="25" t="s">
        <v>77</v>
      </c>
      <c r="C545" s="26" t="s">
        <v>536</v>
      </c>
      <c r="D545" s="26" t="s">
        <v>86</v>
      </c>
      <c r="E545" s="26" t="s">
        <v>78</v>
      </c>
      <c r="F545" s="26"/>
      <c r="G545" s="27">
        <f>G546</f>
        <v>100</v>
      </c>
      <c r="H545" s="27">
        <f t="shared" ref="H545:I545" si="324">H546</f>
        <v>100</v>
      </c>
      <c r="I545" s="27">
        <f t="shared" si="324"/>
        <v>100</v>
      </c>
      <c r="J545" s="2"/>
    </row>
    <row r="546" spans="1:10" ht="30" outlineLevel="5" x14ac:dyDescent="0.25">
      <c r="A546" s="28">
        <v>536</v>
      </c>
      <c r="B546" s="25" t="s">
        <v>537</v>
      </c>
      <c r="C546" s="26" t="s">
        <v>536</v>
      </c>
      <c r="D546" s="26" t="s">
        <v>86</v>
      </c>
      <c r="E546" s="26" t="s">
        <v>538</v>
      </c>
      <c r="F546" s="26"/>
      <c r="G546" s="27">
        <f>G547</f>
        <v>100</v>
      </c>
      <c r="H546" s="27">
        <f t="shared" ref="H546:I546" si="325">H547</f>
        <v>100</v>
      </c>
      <c r="I546" s="27">
        <f t="shared" si="325"/>
        <v>100</v>
      </c>
      <c r="J546" s="2"/>
    </row>
    <row r="547" spans="1:10" outlineLevel="6" x14ac:dyDescent="0.25">
      <c r="A547" s="28">
        <v>537</v>
      </c>
      <c r="B547" s="25" t="s">
        <v>99</v>
      </c>
      <c r="C547" s="26" t="s">
        <v>536</v>
      </c>
      <c r="D547" s="26" t="s">
        <v>86</v>
      </c>
      <c r="E547" s="26" t="s">
        <v>538</v>
      </c>
      <c r="F547" s="26" t="s">
        <v>100</v>
      </c>
      <c r="G547" s="27">
        <v>100</v>
      </c>
      <c r="H547" s="27">
        <v>100</v>
      </c>
      <c r="I547" s="27">
        <v>100</v>
      </c>
      <c r="J547" s="2"/>
    </row>
    <row r="548" spans="1:10" ht="30" outlineLevel="4" x14ac:dyDescent="0.25">
      <c r="A548" s="24">
        <v>538</v>
      </c>
      <c r="B548" s="25" t="s">
        <v>93</v>
      </c>
      <c r="C548" s="26" t="s">
        <v>536</v>
      </c>
      <c r="D548" s="26" t="s">
        <v>86</v>
      </c>
      <c r="E548" s="26" t="s">
        <v>94</v>
      </c>
      <c r="F548" s="26"/>
      <c r="G548" s="27">
        <f>G549</f>
        <v>40</v>
      </c>
      <c r="H548" s="27">
        <f t="shared" ref="H548:I548" si="326">H549</f>
        <v>40</v>
      </c>
      <c r="I548" s="27">
        <f t="shared" si="326"/>
        <v>40</v>
      </c>
      <c r="J548" s="2"/>
    </row>
    <row r="549" spans="1:10" ht="45" outlineLevel="5" x14ac:dyDescent="0.25">
      <c r="A549" s="24">
        <v>539</v>
      </c>
      <c r="B549" s="25" t="s">
        <v>95</v>
      </c>
      <c r="C549" s="26" t="s">
        <v>536</v>
      </c>
      <c r="D549" s="26" t="s">
        <v>86</v>
      </c>
      <c r="E549" s="26" t="s">
        <v>96</v>
      </c>
      <c r="F549" s="26"/>
      <c r="G549" s="27">
        <f>G550</f>
        <v>40</v>
      </c>
      <c r="H549" s="27">
        <f t="shared" ref="H549:I549" si="327">H550</f>
        <v>40</v>
      </c>
      <c r="I549" s="27">
        <f t="shared" si="327"/>
        <v>40</v>
      </c>
      <c r="J549" s="2"/>
    </row>
    <row r="550" spans="1:10" outlineLevel="6" x14ac:dyDescent="0.25">
      <c r="A550" s="24">
        <v>540</v>
      </c>
      <c r="B550" s="25" t="s">
        <v>508</v>
      </c>
      <c r="C550" s="26" t="s">
        <v>536</v>
      </c>
      <c r="D550" s="26" t="s">
        <v>86</v>
      </c>
      <c r="E550" s="26" t="s">
        <v>96</v>
      </c>
      <c r="F550" s="26" t="s">
        <v>509</v>
      </c>
      <c r="G550" s="27">
        <v>40</v>
      </c>
      <c r="H550" s="27">
        <v>40</v>
      </c>
      <c r="I550" s="27">
        <v>40</v>
      </c>
      <c r="J550" s="2"/>
    </row>
    <row r="551" spans="1:10" s="6" customFormat="1" ht="45" outlineLevel="2" x14ac:dyDescent="0.25">
      <c r="A551" s="20">
        <v>541</v>
      </c>
      <c r="B551" s="21" t="s">
        <v>111</v>
      </c>
      <c r="C551" s="22" t="s">
        <v>536</v>
      </c>
      <c r="D551" s="22" t="s">
        <v>112</v>
      </c>
      <c r="E551" s="22"/>
      <c r="F551" s="22"/>
      <c r="G551" s="23">
        <f>G552</f>
        <v>15</v>
      </c>
      <c r="H551" s="23">
        <f t="shared" ref="H551:I551" si="328">H552</f>
        <v>15</v>
      </c>
      <c r="I551" s="23">
        <f t="shared" si="328"/>
        <v>15</v>
      </c>
      <c r="J551" s="5"/>
    </row>
    <row r="552" spans="1:10" ht="66" customHeight="1" outlineLevel="3" x14ac:dyDescent="0.25">
      <c r="A552" s="24">
        <v>542</v>
      </c>
      <c r="B552" s="25" t="s">
        <v>133</v>
      </c>
      <c r="C552" s="26" t="s">
        <v>536</v>
      </c>
      <c r="D552" s="26" t="s">
        <v>112</v>
      </c>
      <c r="E552" s="26" t="s">
        <v>134</v>
      </c>
      <c r="F552" s="26"/>
      <c r="G552" s="27">
        <f>G553</f>
        <v>15</v>
      </c>
      <c r="H552" s="27">
        <f t="shared" ref="H552:I552" si="329">H553</f>
        <v>15</v>
      </c>
      <c r="I552" s="27">
        <f t="shared" si="329"/>
        <v>15</v>
      </c>
      <c r="J552" s="2"/>
    </row>
    <row r="553" spans="1:10" ht="79.5" customHeight="1" outlineLevel="5" x14ac:dyDescent="0.25">
      <c r="A553" s="24">
        <v>543</v>
      </c>
      <c r="B553" s="25" t="s">
        <v>539</v>
      </c>
      <c r="C553" s="26" t="s">
        <v>536</v>
      </c>
      <c r="D553" s="26" t="s">
        <v>112</v>
      </c>
      <c r="E553" s="26" t="s">
        <v>540</v>
      </c>
      <c r="F553" s="26"/>
      <c r="G553" s="27">
        <f>G554</f>
        <v>15</v>
      </c>
      <c r="H553" s="27">
        <f t="shared" ref="H553:I553" si="330">H554</f>
        <v>15</v>
      </c>
      <c r="I553" s="27">
        <f t="shared" si="330"/>
        <v>15</v>
      </c>
      <c r="J553" s="2"/>
    </row>
    <row r="554" spans="1:10" outlineLevel="6" x14ac:dyDescent="0.25">
      <c r="A554" s="28">
        <v>544</v>
      </c>
      <c r="B554" s="25" t="s">
        <v>508</v>
      </c>
      <c r="C554" s="26" t="s">
        <v>536</v>
      </c>
      <c r="D554" s="26" t="s">
        <v>112</v>
      </c>
      <c r="E554" s="26" t="s">
        <v>540</v>
      </c>
      <c r="F554" s="26" t="s">
        <v>509</v>
      </c>
      <c r="G554" s="27">
        <v>15</v>
      </c>
      <c r="H554" s="27">
        <v>15</v>
      </c>
      <c r="I554" s="27">
        <v>15</v>
      </c>
      <c r="J554" s="2"/>
    </row>
    <row r="555" spans="1:10" s="6" customFormat="1" outlineLevel="1" x14ac:dyDescent="0.25">
      <c r="A555" s="16">
        <v>545</v>
      </c>
      <c r="B555" s="21" t="s">
        <v>382</v>
      </c>
      <c r="C555" s="22" t="s">
        <v>536</v>
      </c>
      <c r="D555" s="22" t="s">
        <v>383</v>
      </c>
      <c r="E555" s="22"/>
      <c r="F555" s="22"/>
      <c r="G555" s="23">
        <f>G556+G580+G618+G628</f>
        <v>1844380.95</v>
      </c>
      <c r="H555" s="23">
        <v>2064770.8370000001</v>
      </c>
      <c r="I555" s="23">
        <v>1960684.85</v>
      </c>
      <c r="J555" s="5"/>
    </row>
    <row r="556" spans="1:10" s="6" customFormat="1" outlineLevel="2" x14ac:dyDescent="0.25">
      <c r="A556" s="20">
        <v>546</v>
      </c>
      <c r="B556" s="21" t="s">
        <v>541</v>
      </c>
      <c r="C556" s="22" t="s">
        <v>536</v>
      </c>
      <c r="D556" s="22" t="s">
        <v>542</v>
      </c>
      <c r="E556" s="22"/>
      <c r="F556" s="22"/>
      <c r="G556" s="23">
        <f>G557+G577</f>
        <v>736983.48</v>
      </c>
      <c r="H556" s="23">
        <f t="shared" ref="H556:I556" si="331">H557+H577</f>
        <v>770142.77999999991</v>
      </c>
      <c r="I556" s="23">
        <f t="shared" si="331"/>
        <v>808294.45</v>
      </c>
      <c r="J556" s="5"/>
    </row>
    <row r="557" spans="1:10" ht="45" outlineLevel="3" x14ac:dyDescent="0.25">
      <c r="A557" s="24">
        <v>547</v>
      </c>
      <c r="B557" s="25" t="s">
        <v>543</v>
      </c>
      <c r="C557" s="26" t="s">
        <v>536</v>
      </c>
      <c r="D557" s="26" t="s">
        <v>542</v>
      </c>
      <c r="E557" s="26" t="s">
        <v>544</v>
      </c>
      <c r="F557" s="26"/>
      <c r="G557" s="27">
        <f>G558</f>
        <v>736915.28</v>
      </c>
      <c r="H557" s="27">
        <f t="shared" ref="H557:I557" si="332">H558</f>
        <v>770074.58</v>
      </c>
      <c r="I557" s="27">
        <f t="shared" si="332"/>
        <v>808226.25</v>
      </c>
      <c r="J557" s="2"/>
    </row>
    <row r="558" spans="1:10" ht="45" outlineLevel="4" x14ac:dyDescent="0.25">
      <c r="A558" s="24">
        <v>548</v>
      </c>
      <c r="B558" s="25" t="s">
        <v>545</v>
      </c>
      <c r="C558" s="26" t="s">
        <v>536</v>
      </c>
      <c r="D558" s="26" t="s">
        <v>542</v>
      </c>
      <c r="E558" s="26" t="s">
        <v>546</v>
      </c>
      <c r="F558" s="26"/>
      <c r="G558" s="27">
        <f>G559+G562+G565+G567+G569+G572</f>
        <v>736915.28</v>
      </c>
      <c r="H558" s="27">
        <f t="shared" ref="H558:I558" si="333">H559+H562+H565+H567+H569+H572</f>
        <v>770074.58</v>
      </c>
      <c r="I558" s="27">
        <f t="shared" si="333"/>
        <v>808226.25</v>
      </c>
      <c r="J558" s="2"/>
    </row>
    <row r="559" spans="1:10" ht="120" outlineLevel="5" x14ac:dyDescent="0.25">
      <c r="A559" s="24">
        <v>549</v>
      </c>
      <c r="B559" s="25" t="s">
        <v>547</v>
      </c>
      <c r="C559" s="26" t="s">
        <v>536</v>
      </c>
      <c r="D559" s="26" t="s">
        <v>542</v>
      </c>
      <c r="E559" s="26" t="s">
        <v>548</v>
      </c>
      <c r="F559" s="26"/>
      <c r="G559" s="27">
        <f>G560+G561</f>
        <v>443627</v>
      </c>
      <c r="H559" s="27">
        <f t="shared" ref="H559:I559" si="334">H560+H561</f>
        <v>472712</v>
      </c>
      <c r="I559" s="27">
        <f t="shared" si="334"/>
        <v>503441</v>
      </c>
      <c r="J559" s="2"/>
    </row>
    <row r="560" spans="1:10" outlineLevel="6" x14ac:dyDescent="0.25">
      <c r="A560" s="24">
        <v>550</v>
      </c>
      <c r="B560" s="25" t="s">
        <v>99</v>
      </c>
      <c r="C560" s="26" t="s">
        <v>536</v>
      </c>
      <c r="D560" s="26" t="s">
        <v>542</v>
      </c>
      <c r="E560" s="26" t="s">
        <v>548</v>
      </c>
      <c r="F560" s="26" t="s">
        <v>100</v>
      </c>
      <c r="G560" s="27">
        <v>177451</v>
      </c>
      <c r="H560" s="27">
        <v>189085</v>
      </c>
      <c r="I560" s="27">
        <v>201376</v>
      </c>
      <c r="J560" s="2"/>
    </row>
    <row r="561" spans="1:10" outlineLevel="6" x14ac:dyDescent="0.25">
      <c r="A561" s="24">
        <v>551</v>
      </c>
      <c r="B561" s="25" t="s">
        <v>508</v>
      </c>
      <c r="C561" s="26" t="s">
        <v>536</v>
      </c>
      <c r="D561" s="26" t="s">
        <v>542</v>
      </c>
      <c r="E561" s="26" t="s">
        <v>548</v>
      </c>
      <c r="F561" s="26" t="s">
        <v>509</v>
      </c>
      <c r="G561" s="27">
        <v>266176</v>
      </c>
      <c r="H561" s="27">
        <v>283627</v>
      </c>
      <c r="I561" s="27">
        <v>302065</v>
      </c>
      <c r="J561" s="2"/>
    </row>
    <row r="562" spans="1:10" ht="120" outlineLevel="5" x14ac:dyDescent="0.25">
      <c r="A562" s="28">
        <v>552</v>
      </c>
      <c r="B562" s="25" t="s">
        <v>549</v>
      </c>
      <c r="C562" s="26" t="s">
        <v>536</v>
      </c>
      <c r="D562" s="26" t="s">
        <v>542</v>
      </c>
      <c r="E562" s="26" t="s">
        <v>550</v>
      </c>
      <c r="F562" s="26"/>
      <c r="G562" s="27">
        <f>G563+G564</f>
        <v>2713</v>
      </c>
      <c r="H562" s="27">
        <f t="shared" ref="H562:I562" si="335">H563+H564</f>
        <v>2822</v>
      </c>
      <c r="I562" s="27">
        <f t="shared" si="335"/>
        <v>2935</v>
      </c>
      <c r="J562" s="2"/>
    </row>
    <row r="563" spans="1:10" outlineLevel="6" x14ac:dyDescent="0.25">
      <c r="A563" s="28">
        <v>553</v>
      </c>
      <c r="B563" s="25" t="s">
        <v>99</v>
      </c>
      <c r="C563" s="26" t="s">
        <v>536</v>
      </c>
      <c r="D563" s="26" t="s">
        <v>542</v>
      </c>
      <c r="E563" s="26" t="s">
        <v>550</v>
      </c>
      <c r="F563" s="26" t="s">
        <v>100</v>
      </c>
      <c r="G563" s="27">
        <v>1124.8</v>
      </c>
      <c r="H563" s="27">
        <v>1170</v>
      </c>
      <c r="I563" s="27">
        <v>1217</v>
      </c>
      <c r="J563" s="2"/>
    </row>
    <row r="564" spans="1:10" outlineLevel="6" x14ac:dyDescent="0.25">
      <c r="A564" s="24">
        <v>554</v>
      </c>
      <c r="B564" s="25" t="s">
        <v>508</v>
      </c>
      <c r="C564" s="26" t="s">
        <v>536</v>
      </c>
      <c r="D564" s="26" t="s">
        <v>542</v>
      </c>
      <c r="E564" s="26" t="s">
        <v>550</v>
      </c>
      <c r="F564" s="26" t="s">
        <v>509</v>
      </c>
      <c r="G564" s="27">
        <v>1588.2</v>
      </c>
      <c r="H564" s="27">
        <v>1652</v>
      </c>
      <c r="I564" s="27">
        <v>1718</v>
      </c>
      <c r="J564" s="2"/>
    </row>
    <row r="565" spans="1:10" ht="172.5" customHeight="1" outlineLevel="5" x14ac:dyDescent="0.25">
      <c r="A565" s="24">
        <v>555</v>
      </c>
      <c r="B565" s="25" t="s">
        <v>551</v>
      </c>
      <c r="C565" s="26" t="s">
        <v>536</v>
      </c>
      <c r="D565" s="26" t="s">
        <v>542</v>
      </c>
      <c r="E565" s="26" t="s">
        <v>552</v>
      </c>
      <c r="F565" s="26"/>
      <c r="G565" s="27">
        <f>G566</f>
        <v>26127.5</v>
      </c>
      <c r="H565" s="27">
        <f t="shared" ref="H565:I565" si="336">H566</f>
        <v>27826</v>
      </c>
      <c r="I565" s="27">
        <f t="shared" si="336"/>
        <v>29635</v>
      </c>
      <c r="J565" s="2"/>
    </row>
    <row r="566" spans="1:10" outlineLevel="6" x14ac:dyDescent="0.25">
      <c r="A566" s="24">
        <v>556</v>
      </c>
      <c r="B566" s="25" t="s">
        <v>99</v>
      </c>
      <c r="C566" s="26" t="s">
        <v>536</v>
      </c>
      <c r="D566" s="26" t="s">
        <v>542</v>
      </c>
      <c r="E566" s="26" t="s">
        <v>552</v>
      </c>
      <c r="F566" s="26" t="s">
        <v>100</v>
      </c>
      <c r="G566" s="27">
        <v>26127.5</v>
      </c>
      <c r="H566" s="27">
        <v>27826</v>
      </c>
      <c r="I566" s="27">
        <v>29635</v>
      </c>
      <c r="J566" s="2"/>
    </row>
    <row r="567" spans="1:10" ht="169.5" customHeight="1" outlineLevel="5" x14ac:dyDescent="0.25">
      <c r="A567" s="24">
        <v>557</v>
      </c>
      <c r="B567" s="25" t="s">
        <v>553</v>
      </c>
      <c r="C567" s="26" t="s">
        <v>536</v>
      </c>
      <c r="D567" s="26" t="s">
        <v>542</v>
      </c>
      <c r="E567" s="26" t="s">
        <v>554</v>
      </c>
      <c r="F567" s="26"/>
      <c r="G567" s="27">
        <f>G568</f>
        <v>148</v>
      </c>
      <c r="H567" s="27">
        <f t="shared" ref="H567:I567" si="337">H568</f>
        <v>154</v>
      </c>
      <c r="I567" s="27">
        <f t="shared" si="337"/>
        <v>160</v>
      </c>
      <c r="J567" s="2"/>
    </row>
    <row r="568" spans="1:10" outlineLevel="6" x14ac:dyDescent="0.25">
      <c r="A568" s="24">
        <v>558</v>
      </c>
      <c r="B568" s="25" t="s">
        <v>99</v>
      </c>
      <c r="C568" s="26" t="s">
        <v>536</v>
      </c>
      <c r="D568" s="26" t="s">
        <v>542</v>
      </c>
      <c r="E568" s="26" t="s">
        <v>554</v>
      </c>
      <c r="F568" s="26" t="s">
        <v>100</v>
      </c>
      <c r="G568" s="27">
        <v>148</v>
      </c>
      <c r="H568" s="27">
        <v>154</v>
      </c>
      <c r="I568" s="27">
        <v>160</v>
      </c>
      <c r="J568" s="2"/>
    </row>
    <row r="569" spans="1:10" ht="75" outlineLevel="5" x14ac:dyDescent="0.25">
      <c r="A569" s="24">
        <v>559</v>
      </c>
      <c r="B569" s="25" t="s">
        <v>555</v>
      </c>
      <c r="C569" s="26" t="s">
        <v>536</v>
      </c>
      <c r="D569" s="26" t="s">
        <v>542</v>
      </c>
      <c r="E569" s="26" t="s">
        <v>556</v>
      </c>
      <c r="F569" s="26"/>
      <c r="G569" s="27">
        <f>G570+G571</f>
        <v>263629.38</v>
      </c>
      <c r="H569" s="27">
        <f t="shared" ref="H569:I569" si="338">H570+H571</f>
        <v>265939.68</v>
      </c>
      <c r="I569" s="27">
        <f t="shared" si="338"/>
        <v>272055.25</v>
      </c>
      <c r="J569" s="2"/>
    </row>
    <row r="570" spans="1:10" outlineLevel="6" x14ac:dyDescent="0.25">
      <c r="A570" s="28">
        <v>560</v>
      </c>
      <c r="B570" s="25" t="s">
        <v>99</v>
      </c>
      <c r="C570" s="26" t="s">
        <v>536</v>
      </c>
      <c r="D570" s="26" t="s">
        <v>542</v>
      </c>
      <c r="E570" s="26" t="s">
        <v>556</v>
      </c>
      <c r="F570" s="26" t="s">
        <v>100</v>
      </c>
      <c r="G570" s="27">
        <v>125801.63</v>
      </c>
      <c r="H570" s="27">
        <v>126867.78</v>
      </c>
      <c r="I570" s="27">
        <v>129812.86</v>
      </c>
      <c r="J570" s="2"/>
    </row>
    <row r="571" spans="1:10" outlineLevel="6" x14ac:dyDescent="0.25">
      <c r="A571" s="28">
        <v>561</v>
      </c>
      <c r="B571" s="25" t="s">
        <v>508</v>
      </c>
      <c r="C571" s="26" t="s">
        <v>536</v>
      </c>
      <c r="D571" s="26" t="s">
        <v>542</v>
      </c>
      <c r="E571" s="26" t="s">
        <v>556</v>
      </c>
      <c r="F571" s="26" t="s">
        <v>509</v>
      </c>
      <c r="G571" s="27">
        <v>137827.75</v>
      </c>
      <c r="H571" s="27">
        <v>139071.9</v>
      </c>
      <c r="I571" s="27">
        <v>142242.39000000001</v>
      </c>
      <c r="J571" s="2"/>
    </row>
    <row r="572" spans="1:10" ht="60" outlineLevel="5" x14ac:dyDescent="0.25">
      <c r="A572" s="24">
        <v>562</v>
      </c>
      <c r="B572" s="25" t="s">
        <v>557</v>
      </c>
      <c r="C572" s="26" t="s">
        <v>536</v>
      </c>
      <c r="D572" s="26" t="s">
        <v>542</v>
      </c>
      <c r="E572" s="26" t="s">
        <v>558</v>
      </c>
      <c r="F572" s="26"/>
      <c r="G572" s="27">
        <f>G573+G574+G575</f>
        <v>670.4</v>
      </c>
      <c r="H572" s="27">
        <f t="shared" ref="H572:I572" si="339">H573+H574+H575</f>
        <v>620.9</v>
      </c>
      <c r="I572" s="27">
        <f t="shared" si="339"/>
        <v>0</v>
      </c>
      <c r="J572" s="2"/>
    </row>
    <row r="573" spans="1:10" ht="45" outlineLevel="6" x14ac:dyDescent="0.25">
      <c r="A573" s="24">
        <v>563</v>
      </c>
      <c r="B573" s="25" t="s">
        <v>20</v>
      </c>
      <c r="C573" s="26" t="s">
        <v>536</v>
      </c>
      <c r="D573" s="26" t="s">
        <v>542</v>
      </c>
      <c r="E573" s="26" t="s">
        <v>558</v>
      </c>
      <c r="F573" s="26" t="s">
        <v>21</v>
      </c>
      <c r="G573" s="27">
        <f>571-571</f>
        <v>0</v>
      </c>
      <c r="H573" s="27">
        <v>0</v>
      </c>
      <c r="I573" s="27">
        <v>0</v>
      </c>
      <c r="J573" s="2"/>
    </row>
    <row r="574" spans="1:10" outlineLevel="6" x14ac:dyDescent="0.25">
      <c r="A574" s="24">
        <v>564</v>
      </c>
      <c r="B574" s="25" t="s">
        <v>99</v>
      </c>
      <c r="C574" s="26" t="s">
        <v>536</v>
      </c>
      <c r="D574" s="26" t="s">
        <v>542</v>
      </c>
      <c r="E574" s="26" t="s">
        <v>558</v>
      </c>
      <c r="F574" s="26">
        <v>610</v>
      </c>
      <c r="G574" s="27">
        <v>450</v>
      </c>
      <c r="H574" s="27">
        <v>77.62</v>
      </c>
      <c r="I574" s="27">
        <v>0</v>
      </c>
      <c r="J574" s="2"/>
    </row>
    <row r="575" spans="1:10" outlineLevel="6" x14ac:dyDescent="0.25">
      <c r="A575" s="24">
        <v>565</v>
      </c>
      <c r="B575" s="25" t="s">
        <v>508</v>
      </c>
      <c r="C575" s="26" t="s">
        <v>536</v>
      </c>
      <c r="D575" s="26" t="s">
        <v>542</v>
      </c>
      <c r="E575" s="26" t="s">
        <v>558</v>
      </c>
      <c r="F575" s="26">
        <v>620</v>
      </c>
      <c r="G575" s="27">
        <v>220.4</v>
      </c>
      <c r="H575" s="27">
        <v>543.28</v>
      </c>
      <c r="I575" s="27">
        <v>0</v>
      </c>
      <c r="J575" s="2"/>
    </row>
    <row r="576" spans="1:10" ht="75" outlineLevel="3" x14ac:dyDescent="0.25">
      <c r="A576" s="24">
        <v>566</v>
      </c>
      <c r="B576" s="25" t="s">
        <v>127</v>
      </c>
      <c r="C576" s="26" t="s">
        <v>536</v>
      </c>
      <c r="D576" s="26" t="s">
        <v>542</v>
      </c>
      <c r="E576" s="26" t="s">
        <v>128</v>
      </c>
      <c r="F576" s="26"/>
      <c r="G576" s="27">
        <f>G577</f>
        <v>68.2</v>
      </c>
      <c r="H576" s="27">
        <f t="shared" ref="H576:I576" si="340">H577</f>
        <v>68.2</v>
      </c>
      <c r="I576" s="27">
        <f t="shared" si="340"/>
        <v>68.2</v>
      </c>
      <c r="J576" s="2"/>
    </row>
    <row r="577" spans="1:10" ht="30" outlineLevel="5" x14ac:dyDescent="0.25">
      <c r="A577" s="24">
        <v>567</v>
      </c>
      <c r="B577" s="25" t="s">
        <v>559</v>
      </c>
      <c r="C577" s="26" t="s">
        <v>536</v>
      </c>
      <c r="D577" s="26" t="s">
        <v>542</v>
      </c>
      <c r="E577" s="26" t="s">
        <v>560</v>
      </c>
      <c r="F577" s="26"/>
      <c r="G577" s="27">
        <f>G578+G579</f>
        <v>68.2</v>
      </c>
      <c r="H577" s="27">
        <f t="shared" ref="H577:I577" si="341">H578+H579</f>
        <v>68.2</v>
      </c>
      <c r="I577" s="27">
        <f t="shared" si="341"/>
        <v>68.2</v>
      </c>
      <c r="J577" s="2"/>
    </row>
    <row r="578" spans="1:10" outlineLevel="6" x14ac:dyDescent="0.25">
      <c r="A578" s="28">
        <v>568</v>
      </c>
      <c r="B578" s="25" t="s">
        <v>99</v>
      </c>
      <c r="C578" s="26" t="s">
        <v>536</v>
      </c>
      <c r="D578" s="26" t="s">
        <v>542</v>
      </c>
      <c r="E578" s="26" t="s">
        <v>560</v>
      </c>
      <c r="F578" s="26" t="s">
        <v>100</v>
      </c>
      <c r="G578" s="27">
        <v>34.1</v>
      </c>
      <c r="H578" s="27">
        <v>34.1</v>
      </c>
      <c r="I578" s="27">
        <v>34.1</v>
      </c>
      <c r="J578" s="2"/>
    </row>
    <row r="579" spans="1:10" outlineLevel="6" x14ac:dyDescent="0.25">
      <c r="A579" s="28">
        <v>569</v>
      </c>
      <c r="B579" s="25" t="s">
        <v>508</v>
      </c>
      <c r="C579" s="26" t="s">
        <v>536</v>
      </c>
      <c r="D579" s="26" t="s">
        <v>542</v>
      </c>
      <c r="E579" s="26" t="s">
        <v>560</v>
      </c>
      <c r="F579" s="26" t="s">
        <v>509</v>
      </c>
      <c r="G579" s="27">
        <v>34.1</v>
      </c>
      <c r="H579" s="27">
        <v>34.1</v>
      </c>
      <c r="I579" s="27">
        <v>34.1</v>
      </c>
      <c r="J579" s="2"/>
    </row>
    <row r="580" spans="1:10" s="6" customFormat="1" outlineLevel="2" x14ac:dyDescent="0.25">
      <c r="A580" s="20">
        <v>570</v>
      </c>
      <c r="B580" s="21" t="s">
        <v>561</v>
      </c>
      <c r="C580" s="22" t="s">
        <v>536</v>
      </c>
      <c r="D580" s="22" t="s">
        <v>562</v>
      </c>
      <c r="E580" s="22"/>
      <c r="F580" s="22"/>
      <c r="G580" s="23">
        <f>G581</f>
        <v>927544.10999999987</v>
      </c>
      <c r="H580" s="23">
        <f t="shared" ref="H580:I580" si="342">H581</f>
        <v>1110910.76</v>
      </c>
      <c r="I580" s="23">
        <f t="shared" si="342"/>
        <v>963663.69000000006</v>
      </c>
      <c r="J580" s="5"/>
    </row>
    <row r="581" spans="1:10" ht="45" outlineLevel="3" x14ac:dyDescent="0.25">
      <c r="A581" s="24">
        <v>571</v>
      </c>
      <c r="B581" s="25" t="s">
        <v>543</v>
      </c>
      <c r="C581" s="26" t="s">
        <v>536</v>
      </c>
      <c r="D581" s="26" t="s">
        <v>562</v>
      </c>
      <c r="E581" s="26" t="s">
        <v>544</v>
      </c>
      <c r="F581" s="26"/>
      <c r="G581" s="27">
        <f>G582</f>
        <v>927544.10999999987</v>
      </c>
      <c r="H581" s="27">
        <f t="shared" ref="H581:I581" si="343">H582</f>
        <v>1110910.76</v>
      </c>
      <c r="I581" s="27">
        <f t="shared" si="343"/>
        <v>963663.69000000006</v>
      </c>
      <c r="J581" s="2"/>
    </row>
    <row r="582" spans="1:10" ht="45" outlineLevel="4" x14ac:dyDescent="0.25">
      <c r="A582" s="24">
        <v>572</v>
      </c>
      <c r="B582" s="25" t="s">
        <v>563</v>
      </c>
      <c r="C582" s="26" t="s">
        <v>536</v>
      </c>
      <c r="D582" s="26" t="s">
        <v>562</v>
      </c>
      <c r="E582" s="26" t="s">
        <v>564</v>
      </c>
      <c r="F582" s="26"/>
      <c r="G582" s="27">
        <f>G583+G586+G589+G592+G595+G598+G601+G604+G607+G610+G614+G616</f>
        <v>927544.10999999987</v>
      </c>
      <c r="H582" s="27">
        <f t="shared" ref="H582:I582" si="344">H583+H586+H589+H592+H595+H598+H601+H604+H607+H610+H614+H616</f>
        <v>1110910.76</v>
      </c>
      <c r="I582" s="27">
        <f t="shared" si="344"/>
        <v>963663.69000000006</v>
      </c>
      <c r="J582" s="2"/>
    </row>
    <row r="583" spans="1:10" ht="170.25" customHeight="1" outlineLevel="5" x14ac:dyDescent="0.25">
      <c r="A583" s="24">
        <v>573</v>
      </c>
      <c r="B583" s="25" t="s">
        <v>565</v>
      </c>
      <c r="C583" s="26" t="s">
        <v>536</v>
      </c>
      <c r="D583" s="26" t="s">
        <v>562</v>
      </c>
      <c r="E583" s="26" t="s">
        <v>566</v>
      </c>
      <c r="F583" s="26"/>
      <c r="G583" s="27">
        <f>G584+G585</f>
        <v>575097.5</v>
      </c>
      <c r="H583" s="27">
        <f t="shared" ref="H583:I583" si="345">H584+H585</f>
        <v>616782</v>
      </c>
      <c r="I583" s="27">
        <f t="shared" si="345"/>
        <v>658115</v>
      </c>
      <c r="J583" s="2"/>
    </row>
    <row r="584" spans="1:10" outlineLevel="6" x14ac:dyDescent="0.25">
      <c r="A584" s="24">
        <v>574</v>
      </c>
      <c r="B584" s="25" t="s">
        <v>99</v>
      </c>
      <c r="C584" s="26" t="s">
        <v>536</v>
      </c>
      <c r="D584" s="26" t="s">
        <v>562</v>
      </c>
      <c r="E584" s="26" t="s">
        <v>566</v>
      </c>
      <c r="F584" s="26" t="s">
        <v>100</v>
      </c>
      <c r="G584" s="27">
        <v>327805.5</v>
      </c>
      <c r="H584" s="27">
        <v>351473</v>
      </c>
      <c r="I584" s="27">
        <v>375030</v>
      </c>
      <c r="J584" s="2"/>
    </row>
    <row r="585" spans="1:10" outlineLevel="6" x14ac:dyDescent="0.25">
      <c r="A585" s="24">
        <v>575</v>
      </c>
      <c r="B585" s="25" t="s">
        <v>508</v>
      </c>
      <c r="C585" s="26" t="s">
        <v>536</v>
      </c>
      <c r="D585" s="26" t="s">
        <v>562</v>
      </c>
      <c r="E585" s="26" t="s">
        <v>566</v>
      </c>
      <c r="F585" s="26" t="s">
        <v>509</v>
      </c>
      <c r="G585" s="27">
        <v>247292</v>
      </c>
      <c r="H585" s="27">
        <v>265309</v>
      </c>
      <c r="I585" s="27">
        <v>283085</v>
      </c>
      <c r="J585" s="2"/>
    </row>
    <row r="586" spans="1:10" ht="168.75" customHeight="1" outlineLevel="5" x14ac:dyDescent="0.25">
      <c r="A586" s="28">
        <v>576</v>
      </c>
      <c r="B586" s="25" t="s">
        <v>567</v>
      </c>
      <c r="C586" s="26" t="s">
        <v>536</v>
      </c>
      <c r="D586" s="26" t="s">
        <v>562</v>
      </c>
      <c r="E586" s="26" t="s">
        <v>568</v>
      </c>
      <c r="F586" s="26"/>
      <c r="G586" s="27">
        <f>G587+G588</f>
        <v>19010</v>
      </c>
      <c r="H586" s="27">
        <f t="shared" ref="H586:I586" si="346">H587+H588</f>
        <v>19770</v>
      </c>
      <c r="I586" s="27">
        <f t="shared" si="346"/>
        <v>20561</v>
      </c>
      <c r="J586" s="2"/>
    </row>
    <row r="587" spans="1:10" outlineLevel="6" x14ac:dyDescent="0.25">
      <c r="A587" s="28">
        <v>577</v>
      </c>
      <c r="B587" s="25" t="s">
        <v>99</v>
      </c>
      <c r="C587" s="26" t="s">
        <v>536</v>
      </c>
      <c r="D587" s="26" t="s">
        <v>562</v>
      </c>
      <c r="E587" s="26" t="s">
        <v>568</v>
      </c>
      <c r="F587" s="26" t="s">
        <v>100</v>
      </c>
      <c r="G587" s="27">
        <v>10333</v>
      </c>
      <c r="H587" s="27">
        <v>10746</v>
      </c>
      <c r="I587" s="27">
        <v>11176</v>
      </c>
      <c r="J587" s="2"/>
    </row>
    <row r="588" spans="1:10" outlineLevel="6" x14ac:dyDescent="0.25">
      <c r="A588" s="24">
        <v>578</v>
      </c>
      <c r="B588" s="25" t="s">
        <v>508</v>
      </c>
      <c r="C588" s="26" t="s">
        <v>536</v>
      </c>
      <c r="D588" s="26" t="s">
        <v>562</v>
      </c>
      <c r="E588" s="26" t="s">
        <v>568</v>
      </c>
      <c r="F588" s="26" t="s">
        <v>509</v>
      </c>
      <c r="G588" s="27">
        <v>8677</v>
      </c>
      <c r="H588" s="27">
        <v>9024</v>
      </c>
      <c r="I588" s="27">
        <v>9385</v>
      </c>
      <c r="J588" s="2"/>
    </row>
    <row r="589" spans="1:10" ht="60" outlineLevel="5" x14ac:dyDescent="0.25">
      <c r="A589" s="24">
        <v>579</v>
      </c>
      <c r="B589" s="25" t="s">
        <v>569</v>
      </c>
      <c r="C589" s="26" t="s">
        <v>536</v>
      </c>
      <c r="D589" s="26" t="s">
        <v>562</v>
      </c>
      <c r="E589" s="26" t="s">
        <v>570</v>
      </c>
      <c r="F589" s="26"/>
      <c r="G589" s="27">
        <f>G590+G591</f>
        <v>51521</v>
      </c>
      <c r="H589" s="27">
        <f t="shared" ref="H589:I589" si="347">H590+H591</f>
        <v>53610</v>
      </c>
      <c r="I589" s="27">
        <f t="shared" si="347"/>
        <v>55782</v>
      </c>
      <c r="J589" s="2"/>
    </row>
    <row r="590" spans="1:10" outlineLevel="6" x14ac:dyDescent="0.25">
      <c r="A590" s="24">
        <v>580</v>
      </c>
      <c r="B590" s="25" t="s">
        <v>99</v>
      </c>
      <c r="C590" s="26" t="s">
        <v>536</v>
      </c>
      <c r="D590" s="26" t="s">
        <v>562</v>
      </c>
      <c r="E590" s="26" t="s">
        <v>570</v>
      </c>
      <c r="F590" s="26" t="s">
        <v>100</v>
      </c>
      <c r="G590" s="27">
        <v>26790</v>
      </c>
      <c r="H590" s="27">
        <v>27876</v>
      </c>
      <c r="I590" s="27">
        <v>29006</v>
      </c>
      <c r="J590" s="2"/>
    </row>
    <row r="591" spans="1:10" outlineLevel="6" x14ac:dyDescent="0.25">
      <c r="A591" s="24">
        <v>581</v>
      </c>
      <c r="B591" s="25" t="s">
        <v>508</v>
      </c>
      <c r="C591" s="26" t="s">
        <v>536</v>
      </c>
      <c r="D591" s="26" t="s">
        <v>562</v>
      </c>
      <c r="E591" s="26" t="s">
        <v>570</v>
      </c>
      <c r="F591" s="26" t="s">
        <v>509</v>
      </c>
      <c r="G591" s="27">
        <v>24731</v>
      </c>
      <c r="H591" s="27">
        <v>25734</v>
      </c>
      <c r="I591" s="27">
        <v>26776</v>
      </c>
      <c r="J591" s="2"/>
    </row>
    <row r="592" spans="1:10" ht="45" outlineLevel="5" x14ac:dyDescent="0.25">
      <c r="A592" s="24">
        <v>582</v>
      </c>
      <c r="B592" s="25" t="s">
        <v>571</v>
      </c>
      <c r="C592" s="26" t="s">
        <v>536</v>
      </c>
      <c r="D592" s="26" t="s">
        <v>562</v>
      </c>
      <c r="E592" s="26" t="s">
        <v>572</v>
      </c>
      <c r="F592" s="26"/>
      <c r="G592" s="27">
        <f>G593+G594</f>
        <v>1252.6000000000001</v>
      </c>
      <c r="H592" s="27">
        <f t="shared" ref="H592:I592" si="348">H593+H594</f>
        <v>0</v>
      </c>
      <c r="I592" s="27">
        <f t="shared" si="348"/>
        <v>0</v>
      </c>
      <c r="J592" s="2"/>
    </row>
    <row r="593" spans="1:10" outlineLevel="6" x14ac:dyDescent="0.25">
      <c r="A593" s="24">
        <v>583</v>
      </c>
      <c r="B593" s="25" t="s">
        <v>99</v>
      </c>
      <c r="C593" s="26" t="s">
        <v>536</v>
      </c>
      <c r="D593" s="26" t="s">
        <v>562</v>
      </c>
      <c r="E593" s="26" t="s">
        <v>572</v>
      </c>
      <c r="F593" s="26" t="s">
        <v>100</v>
      </c>
      <c r="G593" s="27">
        <v>325.66000000000003</v>
      </c>
      <c r="H593" s="27">
        <v>0</v>
      </c>
      <c r="I593" s="27">
        <v>0</v>
      </c>
      <c r="J593" s="2"/>
    </row>
    <row r="594" spans="1:10" outlineLevel="6" x14ac:dyDescent="0.25">
      <c r="A594" s="28">
        <v>584</v>
      </c>
      <c r="B594" s="25" t="s">
        <v>508</v>
      </c>
      <c r="C594" s="26" t="s">
        <v>536</v>
      </c>
      <c r="D594" s="26" t="s">
        <v>562</v>
      </c>
      <c r="E594" s="26" t="s">
        <v>572</v>
      </c>
      <c r="F594" s="26" t="s">
        <v>509</v>
      </c>
      <c r="G594" s="27">
        <v>926.94</v>
      </c>
      <c r="H594" s="27">
        <v>0</v>
      </c>
      <c r="I594" s="27">
        <v>0</v>
      </c>
      <c r="J594" s="2"/>
    </row>
    <row r="595" spans="1:10" ht="60" outlineLevel="5" x14ac:dyDescent="0.25">
      <c r="A595" s="28">
        <v>585</v>
      </c>
      <c r="B595" s="25" t="s">
        <v>573</v>
      </c>
      <c r="C595" s="26" t="s">
        <v>536</v>
      </c>
      <c r="D595" s="26" t="s">
        <v>562</v>
      </c>
      <c r="E595" s="26" t="s">
        <v>574</v>
      </c>
      <c r="F595" s="26"/>
      <c r="G595" s="27">
        <f>G596+G597</f>
        <v>219994.72</v>
      </c>
      <c r="H595" s="27">
        <f t="shared" ref="H595:I595" si="349">H596+H597</f>
        <v>221992.58000000002</v>
      </c>
      <c r="I595" s="27">
        <f t="shared" si="349"/>
        <v>226044.09000000003</v>
      </c>
      <c r="J595" s="2"/>
    </row>
    <row r="596" spans="1:10" outlineLevel="6" x14ac:dyDescent="0.25">
      <c r="A596" s="24">
        <v>586</v>
      </c>
      <c r="B596" s="25" t="s">
        <v>99</v>
      </c>
      <c r="C596" s="26" t="s">
        <v>536</v>
      </c>
      <c r="D596" s="26" t="s">
        <v>562</v>
      </c>
      <c r="E596" s="26" t="s">
        <v>574</v>
      </c>
      <c r="F596" s="26" t="s">
        <v>100</v>
      </c>
      <c r="G596" s="27">
        <v>129082.42</v>
      </c>
      <c r="H596" s="27">
        <f>130352</f>
        <v>130352</v>
      </c>
      <c r="I596" s="27">
        <v>133057.39000000001</v>
      </c>
      <c r="J596" s="2"/>
    </row>
    <row r="597" spans="1:10" outlineLevel="6" x14ac:dyDescent="0.25">
      <c r="A597" s="24">
        <v>587</v>
      </c>
      <c r="B597" s="25" t="s">
        <v>508</v>
      </c>
      <c r="C597" s="26" t="s">
        <v>536</v>
      </c>
      <c r="D597" s="26" t="s">
        <v>562</v>
      </c>
      <c r="E597" s="26" t="s">
        <v>574</v>
      </c>
      <c r="F597" s="26" t="s">
        <v>509</v>
      </c>
      <c r="G597" s="27">
        <f>91033.2-120.9</f>
        <v>90912.3</v>
      </c>
      <c r="H597" s="27">
        <f>91744.78-104.2</f>
        <v>91640.58</v>
      </c>
      <c r="I597" s="27">
        <f>93090.9-104.2</f>
        <v>92986.7</v>
      </c>
      <c r="J597" s="2"/>
    </row>
    <row r="598" spans="1:10" ht="150" outlineLevel="5" x14ac:dyDescent="0.25">
      <c r="A598" s="24">
        <v>588</v>
      </c>
      <c r="B598" s="25" t="s">
        <v>575</v>
      </c>
      <c r="C598" s="26" t="s">
        <v>536</v>
      </c>
      <c r="D598" s="26" t="s">
        <v>562</v>
      </c>
      <c r="E598" s="26" t="s">
        <v>576</v>
      </c>
      <c r="F598" s="26"/>
      <c r="G598" s="27">
        <f>G599+G600</f>
        <v>35011.08</v>
      </c>
      <c r="H598" s="27">
        <f t="shared" ref="H598:I598" si="350">H599+H600</f>
        <v>50703.47</v>
      </c>
      <c r="I598" s="27">
        <f t="shared" si="350"/>
        <v>0</v>
      </c>
      <c r="J598" s="2"/>
    </row>
    <row r="599" spans="1:10" ht="45" outlineLevel="6" x14ac:dyDescent="0.25">
      <c r="A599" s="24">
        <v>589</v>
      </c>
      <c r="B599" s="25" t="s">
        <v>20</v>
      </c>
      <c r="C599" s="26" t="s">
        <v>536</v>
      </c>
      <c r="D599" s="26" t="s">
        <v>562</v>
      </c>
      <c r="E599" s="26" t="s">
        <v>576</v>
      </c>
      <c r="F599" s="26" t="s">
        <v>21</v>
      </c>
      <c r="G599" s="27">
        <f>32358+1153.08</f>
        <v>33511.08</v>
      </c>
      <c r="H599" s="27">
        <v>50703.47</v>
      </c>
      <c r="I599" s="27">
        <v>0</v>
      </c>
      <c r="J599" s="2"/>
    </row>
    <row r="600" spans="1:10" outlineLevel="6" x14ac:dyDescent="0.25">
      <c r="A600" s="24">
        <v>590</v>
      </c>
      <c r="B600" s="25" t="s">
        <v>508</v>
      </c>
      <c r="C600" s="26" t="s">
        <v>536</v>
      </c>
      <c r="D600" s="26" t="s">
        <v>562</v>
      </c>
      <c r="E600" s="26" t="s">
        <v>576</v>
      </c>
      <c r="F600" s="26" t="s">
        <v>509</v>
      </c>
      <c r="G600" s="27">
        <v>1500</v>
      </c>
      <c r="H600" s="27">
        <v>0</v>
      </c>
      <c r="I600" s="27">
        <v>0</v>
      </c>
      <c r="J600" s="2"/>
    </row>
    <row r="601" spans="1:10" ht="105" outlineLevel="5" x14ac:dyDescent="0.25">
      <c r="A601" s="24">
        <v>591</v>
      </c>
      <c r="B601" s="25" t="s">
        <v>577</v>
      </c>
      <c r="C601" s="26" t="s">
        <v>536</v>
      </c>
      <c r="D601" s="26" t="s">
        <v>562</v>
      </c>
      <c r="E601" s="26" t="s">
        <v>578</v>
      </c>
      <c r="F601" s="26"/>
      <c r="G601" s="27">
        <f>G602+G603</f>
        <v>3161.6000000000004</v>
      </c>
      <c r="H601" s="27">
        <f t="shared" ref="H601:I601" si="351">H602+H603</f>
        <v>3161.6000000000004</v>
      </c>
      <c r="I601" s="27">
        <f t="shared" si="351"/>
        <v>3161.6000000000004</v>
      </c>
      <c r="J601" s="2"/>
    </row>
    <row r="602" spans="1:10" outlineLevel="6" x14ac:dyDescent="0.25">
      <c r="A602" s="28">
        <v>592</v>
      </c>
      <c r="B602" s="25" t="s">
        <v>99</v>
      </c>
      <c r="C602" s="26" t="s">
        <v>536</v>
      </c>
      <c r="D602" s="26" t="s">
        <v>562</v>
      </c>
      <c r="E602" s="26" t="s">
        <v>578</v>
      </c>
      <c r="F602" s="26" t="s">
        <v>100</v>
      </c>
      <c r="G602" s="27">
        <v>1715.7</v>
      </c>
      <c r="H602" s="27">
        <v>1715.7</v>
      </c>
      <c r="I602" s="27">
        <v>1715.7</v>
      </c>
      <c r="J602" s="2"/>
    </row>
    <row r="603" spans="1:10" outlineLevel="6" x14ac:dyDescent="0.25">
      <c r="A603" s="28">
        <v>593</v>
      </c>
      <c r="B603" s="25" t="s">
        <v>508</v>
      </c>
      <c r="C603" s="26" t="s">
        <v>536</v>
      </c>
      <c r="D603" s="26" t="s">
        <v>562</v>
      </c>
      <c r="E603" s="26" t="s">
        <v>578</v>
      </c>
      <c r="F603" s="26" t="s">
        <v>509</v>
      </c>
      <c r="G603" s="27">
        <v>1445.9</v>
      </c>
      <c r="H603" s="27">
        <v>1445.9</v>
      </c>
      <c r="I603" s="27">
        <v>1445.9</v>
      </c>
      <c r="J603" s="2"/>
    </row>
    <row r="604" spans="1:10" ht="45" outlineLevel="5" x14ac:dyDescent="0.25">
      <c r="A604" s="24">
        <v>594</v>
      </c>
      <c r="B604" s="25" t="s">
        <v>571</v>
      </c>
      <c r="C604" s="26" t="s">
        <v>536</v>
      </c>
      <c r="D604" s="26" t="s">
        <v>562</v>
      </c>
      <c r="E604" s="26" t="s">
        <v>579</v>
      </c>
      <c r="F604" s="26"/>
      <c r="G604" s="27">
        <f>G605+G606</f>
        <v>1252.6000000000001</v>
      </c>
      <c r="H604" s="27">
        <f t="shared" ref="H604:I604" si="352">H605+H606</f>
        <v>0</v>
      </c>
      <c r="I604" s="27">
        <f t="shared" si="352"/>
        <v>0</v>
      </c>
      <c r="J604" s="2"/>
    </row>
    <row r="605" spans="1:10" outlineLevel="6" x14ac:dyDescent="0.25">
      <c r="A605" s="24">
        <v>595</v>
      </c>
      <c r="B605" s="25" t="s">
        <v>99</v>
      </c>
      <c r="C605" s="26" t="s">
        <v>536</v>
      </c>
      <c r="D605" s="26" t="s">
        <v>562</v>
      </c>
      <c r="E605" s="26" t="s">
        <v>579</v>
      </c>
      <c r="F605" s="26" t="s">
        <v>100</v>
      </c>
      <c r="G605" s="27">
        <v>325.66000000000003</v>
      </c>
      <c r="H605" s="27">
        <v>0</v>
      </c>
      <c r="I605" s="27">
        <v>0</v>
      </c>
      <c r="J605" s="2"/>
    </row>
    <row r="606" spans="1:10" outlineLevel="6" x14ac:dyDescent="0.25">
      <c r="A606" s="24">
        <v>596</v>
      </c>
      <c r="B606" s="25" t="s">
        <v>508</v>
      </c>
      <c r="C606" s="26" t="s">
        <v>536</v>
      </c>
      <c r="D606" s="26" t="s">
        <v>562</v>
      </c>
      <c r="E606" s="26" t="s">
        <v>579</v>
      </c>
      <c r="F606" s="26" t="s">
        <v>509</v>
      </c>
      <c r="G606" s="27">
        <v>926.94</v>
      </c>
      <c r="H606" s="27">
        <v>0</v>
      </c>
      <c r="I606" s="27">
        <v>0</v>
      </c>
      <c r="J606" s="2"/>
    </row>
    <row r="607" spans="1:10" ht="75" outlineLevel="5" x14ac:dyDescent="0.25">
      <c r="A607" s="24">
        <v>597</v>
      </c>
      <c r="B607" s="25" t="s">
        <v>580</v>
      </c>
      <c r="C607" s="26" t="s">
        <v>536</v>
      </c>
      <c r="D607" s="26" t="s">
        <v>562</v>
      </c>
      <c r="E607" s="26" t="s">
        <v>581</v>
      </c>
      <c r="F607" s="26"/>
      <c r="G607" s="27">
        <f>G609+G608</f>
        <v>1726</v>
      </c>
      <c r="H607" s="27">
        <f t="shared" ref="H607:I607" si="353">H609+H608</f>
        <v>0</v>
      </c>
      <c r="I607" s="27">
        <f t="shared" si="353"/>
        <v>0</v>
      </c>
      <c r="J607" s="2"/>
    </row>
    <row r="608" spans="1:10" ht="45" outlineLevel="5" x14ac:dyDescent="0.25">
      <c r="A608" s="24">
        <v>598</v>
      </c>
      <c r="B608" s="25" t="s">
        <v>20</v>
      </c>
      <c r="C608" s="26" t="s">
        <v>536</v>
      </c>
      <c r="D608" s="26" t="s">
        <v>562</v>
      </c>
      <c r="E608" s="26" t="s">
        <v>581</v>
      </c>
      <c r="F608" s="26">
        <v>240</v>
      </c>
      <c r="G608" s="27">
        <v>1726</v>
      </c>
      <c r="H608" s="27">
        <v>0</v>
      </c>
      <c r="I608" s="27">
        <v>0</v>
      </c>
      <c r="J608" s="2"/>
    </row>
    <row r="609" spans="1:10" outlineLevel="6" x14ac:dyDescent="0.25">
      <c r="A609" s="24">
        <v>599</v>
      </c>
      <c r="B609" s="25" t="s">
        <v>99</v>
      </c>
      <c r="C609" s="26" t="s">
        <v>536</v>
      </c>
      <c r="D609" s="26" t="s">
        <v>562</v>
      </c>
      <c r="E609" s="26" t="s">
        <v>581</v>
      </c>
      <c r="F609" s="26" t="s">
        <v>100</v>
      </c>
      <c r="G609" s="27">
        <f>2612-2612</f>
        <v>0</v>
      </c>
      <c r="H609" s="27">
        <v>0</v>
      </c>
      <c r="I609" s="27">
        <v>0</v>
      </c>
      <c r="J609" s="2"/>
    </row>
    <row r="610" spans="1:10" ht="60" outlineLevel="5" x14ac:dyDescent="0.25">
      <c r="A610" s="28">
        <v>600</v>
      </c>
      <c r="B610" s="25" t="s">
        <v>557</v>
      </c>
      <c r="C610" s="26" t="s">
        <v>536</v>
      </c>
      <c r="D610" s="26" t="s">
        <v>562</v>
      </c>
      <c r="E610" s="26" t="s">
        <v>582</v>
      </c>
      <c r="F610" s="26"/>
      <c r="G610" s="27">
        <f>G611+G612+G613</f>
        <v>300.60000000000002</v>
      </c>
      <c r="H610" s="27">
        <f t="shared" ref="H610:I610" si="354">H611+H612+H613</f>
        <v>388.1</v>
      </c>
      <c r="I610" s="27">
        <f t="shared" si="354"/>
        <v>0</v>
      </c>
      <c r="J610" s="2"/>
    </row>
    <row r="611" spans="1:10" ht="45" outlineLevel="6" x14ac:dyDescent="0.25">
      <c r="A611" s="28">
        <v>601</v>
      </c>
      <c r="B611" s="25" t="s">
        <v>20</v>
      </c>
      <c r="C611" s="26" t="s">
        <v>536</v>
      </c>
      <c r="D611" s="26" t="s">
        <v>562</v>
      </c>
      <c r="E611" s="26" t="s">
        <v>582</v>
      </c>
      <c r="F611" s="26" t="s">
        <v>21</v>
      </c>
      <c r="G611" s="27">
        <f>571-571</f>
        <v>0</v>
      </c>
      <c r="H611" s="27">
        <v>0</v>
      </c>
      <c r="I611" s="27">
        <v>0</v>
      </c>
      <c r="J611" s="2"/>
    </row>
    <row r="612" spans="1:10" outlineLevel="6" x14ac:dyDescent="0.25">
      <c r="A612" s="24">
        <v>602</v>
      </c>
      <c r="B612" s="25" t="s">
        <v>99</v>
      </c>
      <c r="C612" s="26" t="s">
        <v>536</v>
      </c>
      <c r="D612" s="26" t="s">
        <v>562</v>
      </c>
      <c r="E612" s="26" t="s">
        <v>582</v>
      </c>
      <c r="F612" s="26">
        <v>610</v>
      </c>
      <c r="G612" s="27">
        <v>128.6</v>
      </c>
      <c r="H612" s="27">
        <v>388.1</v>
      </c>
      <c r="I612" s="27">
        <v>0</v>
      </c>
      <c r="J612" s="2"/>
    </row>
    <row r="613" spans="1:10" outlineLevel="6" x14ac:dyDescent="0.25">
      <c r="A613" s="24">
        <v>603</v>
      </c>
      <c r="B613" s="25" t="s">
        <v>508</v>
      </c>
      <c r="C613" s="26" t="s">
        <v>536</v>
      </c>
      <c r="D613" s="26" t="s">
        <v>562</v>
      </c>
      <c r="E613" s="26" t="s">
        <v>582</v>
      </c>
      <c r="F613" s="26">
        <v>620</v>
      </c>
      <c r="G613" s="27">
        <v>172</v>
      </c>
      <c r="H613" s="27">
        <v>0</v>
      </c>
      <c r="I613" s="27">
        <v>0</v>
      </c>
      <c r="J613" s="2"/>
    </row>
    <row r="614" spans="1:10" ht="75" outlineLevel="5" x14ac:dyDescent="0.25">
      <c r="A614" s="24">
        <v>604</v>
      </c>
      <c r="B614" s="25" t="s">
        <v>583</v>
      </c>
      <c r="C614" s="26" t="s">
        <v>536</v>
      </c>
      <c r="D614" s="26" t="s">
        <v>562</v>
      </c>
      <c r="E614" s="26" t="s">
        <v>584</v>
      </c>
      <c r="F614" s="26"/>
      <c r="G614" s="27">
        <f>G615</f>
        <v>0</v>
      </c>
      <c r="H614" s="27">
        <f t="shared" ref="H614:I614" si="355">H615</f>
        <v>24472.53</v>
      </c>
      <c r="I614" s="27">
        <f t="shared" si="355"/>
        <v>0</v>
      </c>
      <c r="J614" s="2"/>
    </row>
    <row r="615" spans="1:10" ht="45" outlineLevel="6" x14ac:dyDescent="0.25">
      <c r="A615" s="24">
        <v>605</v>
      </c>
      <c r="B615" s="25" t="s">
        <v>20</v>
      </c>
      <c r="C615" s="26" t="s">
        <v>536</v>
      </c>
      <c r="D615" s="26" t="s">
        <v>562</v>
      </c>
      <c r="E615" s="26" t="s">
        <v>584</v>
      </c>
      <c r="F615" s="26" t="s">
        <v>21</v>
      </c>
      <c r="G615" s="27">
        <v>0</v>
      </c>
      <c r="H615" s="27">
        <f>24594.89-122.36</f>
        <v>24472.53</v>
      </c>
      <c r="I615" s="27">
        <v>0</v>
      </c>
      <c r="J615" s="2"/>
    </row>
    <row r="616" spans="1:10" ht="75" outlineLevel="5" x14ac:dyDescent="0.25">
      <c r="A616" s="24">
        <v>606</v>
      </c>
      <c r="B616" s="25" t="s">
        <v>585</v>
      </c>
      <c r="C616" s="26" t="s">
        <v>536</v>
      </c>
      <c r="D616" s="26" t="s">
        <v>562</v>
      </c>
      <c r="E616" s="26" t="s">
        <v>586</v>
      </c>
      <c r="F616" s="26"/>
      <c r="G616" s="27">
        <f>G617</f>
        <v>19216.41</v>
      </c>
      <c r="H616" s="27">
        <f t="shared" ref="H616:I616" si="356">H617</f>
        <v>120030.48000000001</v>
      </c>
      <c r="I616" s="27">
        <f t="shared" si="356"/>
        <v>0</v>
      </c>
      <c r="J616" s="2"/>
    </row>
    <row r="617" spans="1:10" ht="45" outlineLevel="6" x14ac:dyDescent="0.25">
      <c r="A617" s="24">
        <v>607</v>
      </c>
      <c r="B617" s="25" t="s">
        <v>20</v>
      </c>
      <c r="C617" s="26" t="s">
        <v>536</v>
      </c>
      <c r="D617" s="26" t="s">
        <v>562</v>
      </c>
      <c r="E617" s="26" t="s">
        <v>586</v>
      </c>
      <c r="F617" s="26" t="s">
        <v>21</v>
      </c>
      <c r="G617" s="27">
        <f>19312.49-96.08</f>
        <v>19216.41</v>
      </c>
      <c r="H617" s="27">
        <f>120630.63-600.15</f>
        <v>120030.48000000001</v>
      </c>
      <c r="I617" s="27">
        <v>0</v>
      </c>
      <c r="J617" s="2"/>
    </row>
    <row r="618" spans="1:10" s="6" customFormat="1" outlineLevel="2" x14ac:dyDescent="0.25">
      <c r="A618" s="16">
        <v>608</v>
      </c>
      <c r="B618" s="21" t="s">
        <v>587</v>
      </c>
      <c r="C618" s="22" t="s">
        <v>536</v>
      </c>
      <c r="D618" s="22" t="s">
        <v>588</v>
      </c>
      <c r="E618" s="22"/>
      <c r="F618" s="22"/>
      <c r="G618" s="23">
        <f>G619</f>
        <v>70257.55</v>
      </c>
      <c r="H618" s="23">
        <f t="shared" ref="H618:I618" si="357">H619</f>
        <v>70611.88</v>
      </c>
      <c r="I618" s="23">
        <f t="shared" si="357"/>
        <v>71137.23</v>
      </c>
      <c r="J618" s="5"/>
    </row>
    <row r="619" spans="1:10" ht="45" outlineLevel="3" x14ac:dyDescent="0.25">
      <c r="A619" s="28">
        <v>609</v>
      </c>
      <c r="B619" s="25" t="s">
        <v>543</v>
      </c>
      <c r="C619" s="26" t="s">
        <v>536</v>
      </c>
      <c r="D619" s="26" t="s">
        <v>588</v>
      </c>
      <c r="E619" s="26" t="s">
        <v>544</v>
      </c>
      <c r="F619" s="26"/>
      <c r="G619" s="27">
        <f>G620</f>
        <v>70257.55</v>
      </c>
      <c r="H619" s="27">
        <f t="shared" ref="H619:I619" si="358">H620</f>
        <v>70611.88</v>
      </c>
      <c r="I619" s="27">
        <f t="shared" si="358"/>
        <v>71137.23</v>
      </c>
      <c r="J619" s="2"/>
    </row>
    <row r="620" spans="1:10" ht="60" outlineLevel="4" x14ac:dyDescent="0.25">
      <c r="A620" s="24">
        <v>610</v>
      </c>
      <c r="B620" s="25" t="s">
        <v>589</v>
      </c>
      <c r="C620" s="26" t="s">
        <v>536</v>
      </c>
      <c r="D620" s="26" t="s">
        <v>588</v>
      </c>
      <c r="E620" s="26" t="s">
        <v>590</v>
      </c>
      <c r="F620" s="26"/>
      <c r="G620" s="27">
        <f>G621+G624</f>
        <v>70257.55</v>
      </c>
      <c r="H620" s="27">
        <f t="shared" ref="H620:I620" si="359">H621+H624</f>
        <v>70611.88</v>
      </c>
      <c r="I620" s="27">
        <f t="shared" si="359"/>
        <v>71137.23</v>
      </c>
      <c r="J620" s="2"/>
    </row>
    <row r="621" spans="1:10" ht="60" outlineLevel="5" x14ac:dyDescent="0.25">
      <c r="A621" s="24">
        <v>611</v>
      </c>
      <c r="B621" s="25" t="s">
        <v>591</v>
      </c>
      <c r="C621" s="26" t="s">
        <v>536</v>
      </c>
      <c r="D621" s="26" t="s">
        <v>588</v>
      </c>
      <c r="E621" s="26" t="s">
        <v>592</v>
      </c>
      <c r="F621" s="26"/>
      <c r="G621" s="27">
        <f>G622+G623</f>
        <v>62275.75</v>
      </c>
      <c r="H621" s="27">
        <f t="shared" ref="H621:I621" si="360">H622+H623</f>
        <v>62630.080000000002</v>
      </c>
      <c r="I621" s="27">
        <f t="shared" si="360"/>
        <v>63155.43</v>
      </c>
      <c r="J621" s="2"/>
    </row>
    <row r="622" spans="1:10" outlineLevel="6" x14ac:dyDescent="0.25">
      <c r="A622" s="24">
        <v>612</v>
      </c>
      <c r="B622" s="25" t="s">
        <v>99</v>
      </c>
      <c r="C622" s="26" t="s">
        <v>536</v>
      </c>
      <c r="D622" s="26" t="s">
        <v>588</v>
      </c>
      <c r="E622" s="26" t="s">
        <v>592</v>
      </c>
      <c r="F622" s="26" t="s">
        <v>100</v>
      </c>
      <c r="G622" s="27">
        <f>20997.14+120.9</f>
        <v>21118.04</v>
      </c>
      <c r="H622" s="27">
        <f>21145.33+104.2</f>
        <v>21249.530000000002</v>
      </c>
      <c r="I622" s="27">
        <f>21376.13+104.2</f>
        <v>21480.33</v>
      </c>
      <c r="J622" s="2"/>
    </row>
    <row r="623" spans="1:10" outlineLevel="6" x14ac:dyDescent="0.25">
      <c r="A623" s="24">
        <v>613</v>
      </c>
      <c r="B623" s="25" t="s">
        <v>508</v>
      </c>
      <c r="C623" s="26" t="s">
        <v>536</v>
      </c>
      <c r="D623" s="26" t="s">
        <v>588</v>
      </c>
      <c r="E623" s="26" t="s">
        <v>592</v>
      </c>
      <c r="F623" s="26" t="s">
        <v>509</v>
      </c>
      <c r="G623" s="27">
        <v>41157.71</v>
      </c>
      <c r="H623" s="27">
        <v>41380.550000000003</v>
      </c>
      <c r="I623" s="27">
        <v>41675.1</v>
      </c>
      <c r="J623" s="2"/>
    </row>
    <row r="624" spans="1:10" ht="30" outlineLevel="5" x14ac:dyDescent="0.25">
      <c r="A624" s="24">
        <v>614</v>
      </c>
      <c r="B624" s="25" t="s">
        <v>593</v>
      </c>
      <c r="C624" s="26" t="s">
        <v>536</v>
      </c>
      <c r="D624" s="26" t="s">
        <v>588</v>
      </c>
      <c r="E624" s="26" t="s">
        <v>594</v>
      </c>
      <c r="F624" s="26"/>
      <c r="G624" s="27">
        <f>G625+G626+G627</f>
        <v>7981.7999999999993</v>
      </c>
      <c r="H624" s="27">
        <f t="shared" ref="H624:I624" si="361">H625+H626+H627</f>
        <v>7981.7999999999993</v>
      </c>
      <c r="I624" s="27">
        <f t="shared" si="361"/>
        <v>7981.7999999999993</v>
      </c>
      <c r="J624" s="2"/>
    </row>
    <row r="625" spans="1:10" outlineLevel="6" x14ac:dyDescent="0.25">
      <c r="A625" s="24">
        <v>615</v>
      </c>
      <c r="B625" s="25" t="s">
        <v>99</v>
      </c>
      <c r="C625" s="26" t="s">
        <v>536</v>
      </c>
      <c r="D625" s="26" t="s">
        <v>588</v>
      </c>
      <c r="E625" s="26" t="s">
        <v>594</v>
      </c>
      <c r="F625" s="26" t="s">
        <v>100</v>
      </c>
      <c r="G625" s="27">
        <v>1192.32</v>
      </c>
      <c r="H625" s="27">
        <v>1192.32</v>
      </c>
      <c r="I625" s="27">
        <v>1192.32</v>
      </c>
      <c r="J625" s="2"/>
    </row>
    <row r="626" spans="1:10" outlineLevel="6" x14ac:dyDescent="0.25">
      <c r="A626" s="28">
        <v>616</v>
      </c>
      <c r="B626" s="25" t="s">
        <v>508</v>
      </c>
      <c r="C626" s="26" t="s">
        <v>536</v>
      </c>
      <c r="D626" s="26" t="s">
        <v>588</v>
      </c>
      <c r="E626" s="26" t="s">
        <v>594</v>
      </c>
      <c r="F626" s="26" t="s">
        <v>509</v>
      </c>
      <c r="G626" s="27">
        <v>4092.12</v>
      </c>
      <c r="H626" s="27">
        <v>4092.12</v>
      </c>
      <c r="I626" s="27">
        <v>4092.12</v>
      </c>
      <c r="J626" s="2"/>
    </row>
    <row r="627" spans="1:10" ht="75" outlineLevel="6" x14ac:dyDescent="0.25">
      <c r="A627" s="28">
        <v>617</v>
      </c>
      <c r="B627" s="25" t="s">
        <v>103</v>
      </c>
      <c r="C627" s="26" t="s">
        <v>536</v>
      </c>
      <c r="D627" s="26" t="s">
        <v>588</v>
      </c>
      <c r="E627" s="26" t="s">
        <v>594</v>
      </c>
      <c r="F627" s="26" t="s">
        <v>104</v>
      </c>
      <c r="G627" s="27">
        <v>2697.36</v>
      </c>
      <c r="H627" s="27">
        <v>2697.36</v>
      </c>
      <c r="I627" s="27">
        <v>2697.36</v>
      </c>
      <c r="J627" s="2"/>
    </row>
    <row r="628" spans="1:10" s="6" customFormat="1" outlineLevel="2" x14ac:dyDescent="0.25">
      <c r="A628" s="20">
        <v>618</v>
      </c>
      <c r="B628" s="21" t="s">
        <v>595</v>
      </c>
      <c r="C628" s="22" t="s">
        <v>536</v>
      </c>
      <c r="D628" s="22" t="s">
        <v>596</v>
      </c>
      <c r="E628" s="22"/>
      <c r="F628" s="22"/>
      <c r="G628" s="23">
        <f>G629</f>
        <v>109595.81</v>
      </c>
      <c r="H628" s="23">
        <f t="shared" ref="H628:I628" si="362">H629</f>
        <v>113105.42</v>
      </c>
      <c r="I628" s="23">
        <f t="shared" si="362"/>
        <v>117589.48000000001</v>
      </c>
      <c r="J628" s="5"/>
    </row>
    <row r="629" spans="1:10" ht="45" outlineLevel="3" x14ac:dyDescent="0.25">
      <c r="A629" s="24">
        <v>619</v>
      </c>
      <c r="B629" s="25" t="s">
        <v>543</v>
      </c>
      <c r="C629" s="26" t="s">
        <v>536</v>
      </c>
      <c r="D629" s="26" t="s">
        <v>596</v>
      </c>
      <c r="E629" s="26" t="s">
        <v>544</v>
      </c>
      <c r="F629" s="26"/>
      <c r="G629" s="27">
        <f>G630+G633+G642</f>
        <v>109595.81</v>
      </c>
      <c r="H629" s="27">
        <f t="shared" ref="H629:I629" si="363">H630+H633+H642</f>
        <v>113105.42</v>
      </c>
      <c r="I629" s="27">
        <f t="shared" si="363"/>
        <v>117589.48000000001</v>
      </c>
      <c r="J629" s="2"/>
    </row>
    <row r="630" spans="1:10" ht="45" outlineLevel="4" x14ac:dyDescent="0.25">
      <c r="A630" s="24">
        <v>620</v>
      </c>
      <c r="B630" s="25" t="s">
        <v>563</v>
      </c>
      <c r="C630" s="26" t="s">
        <v>536</v>
      </c>
      <c r="D630" s="26" t="s">
        <v>596</v>
      </c>
      <c r="E630" s="26" t="s">
        <v>564</v>
      </c>
      <c r="F630" s="26"/>
      <c r="G630" s="27">
        <f>G631</f>
        <v>224</v>
      </c>
      <c r="H630" s="27">
        <f t="shared" ref="H630:I630" si="364">H631</f>
        <v>224</v>
      </c>
      <c r="I630" s="27">
        <f t="shared" si="364"/>
        <v>224</v>
      </c>
      <c r="J630" s="2"/>
    </row>
    <row r="631" spans="1:10" ht="75" outlineLevel="5" x14ac:dyDescent="0.25">
      <c r="A631" s="24">
        <v>621</v>
      </c>
      <c r="B631" s="25" t="s">
        <v>597</v>
      </c>
      <c r="C631" s="26" t="s">
        <v>536</v>
      </c>
      <c r="D631" s="26" t="s">
        <v>596</v>
      </c>
      <c r="E631" s="26" t="s">
        <v>598</v>
      </c>
      <c r="F631" s="26"/>
      <c r="G631" s="27">
        <f>G632</f>
        <v>224</v>
      </c>
      <c r="H631" s="27">
        <f t="shared" ref="H631:I631" si="365">H632</f>
        <v>224</v>
      </c>
      <c r="I631" s="27">
        <f t="shared" si="365"/>
        <v>224</v>
      </c>
      <c r="J631" s="2"/>
    </row>
    <row r="632" spans="1:10" outlineLevel="6" x14ac:dyDescent="0.25">
      <c r="A632" s="24">
        <v>622</v>
      </c>
      <c r="B632" s="25" t="s">
        <v>155</v>
      </c>
      <c r="C632" s="26" t="s">
        <v>536</v>
      </c>
      <c r="D632" s="26" t="s">
        <v>596</v>
      </c>
      <c r="E632" s="26" t="s">
        <v>598</v>
      </c>
      <c r="F632" s="26" t="s">
        <v>156</v>
      </c>
      <c r="G632" s="27">
        <v>224</v>
      </c>
      <c r="H632" s="27">
        <v>224</v>
      </c>
      <c r="I632" s="27">
        <v>224</v>
      </c>
      <c r="J632" s="2"/>
    </row>
    <row r="633" spans="1:10" ht="60" outlineLevel="4" x14ac:dyDescent="0.25">
      <c r="A633" s="24">
        <v>623</v>
      </c>
      <c r="B633" s="25" t="s">
        <v>589</v>
      </c>
      <c r="C633" s="26" t="s">
        <v>536</v>
      </c>
      <c r="D633" s="26" t="s">
        <v>596</v>
      </c>
      <c r="E633" s="26" t="s">
        <v>590</v>
      </c>
      <c r="F633" s="26"/>
      <c r="G633" s="27">
        <f>G634+G636+G638+G640</f>
        <v>32247.37</v>
      </c>
      <c r="H633" s="27">
        <f t="shared" ref="H633:I633" si="366">H634+H636+H638+H640</f>
        <v>33509.97</v>
      </c>
      <c r="I633" s="27">
        <f t="shared" si="366"/>
        <v>34822.47</v>
      </c>
      <c r="J633" s="2"/>
    </row>
    <row r="634" spans="1:10" ht="135" outlineLevel="5" x14ac:dyDescent="0.25">
      <c r="A634" s="28">
        <v>624</v>
      </c>
      <c r="B634" s="25" t="s">
        <v>599</v>
      </c>
      <c r="C634" s="26" t="s">
        <v>536</v>
      </c>
      <c r="D634" s="26" t="s">
        <v>596</v>
      </c>
      <c r="E634" s="26" t="s">
        <v>600</v>
      </c>
      <c r="F634" s="26"/>
      <c r="G634" s="27">
        <f>G635</f>
        <v>933.8</v>
      </c>
      <c r="H634" s="27">
        <f t="shared" ref="H634:I634" si="367">H635</f>
        <v>971.1</v>
      </c>
      <c r="I634" s="27">
        <f t="shared" si="367"/>
        <v>1010</v>
      </c>
      <c r="J634" s="2"/>
    </row>
    <row r="635" spans="1:10" ht="45" outlineLevel="6" x14ac:dyDescent="0.25">
      <c r="A635" s="28">
        <v>625</v>
      </c>
      <c r="B635" s="25" t="s">
        <v>20</v>
      </c>
      <c r="C635" s="26" t="s">
        <v>536</v>
      </c>
      <c r="D635" s="26" t="s">
        <v>596</v>
      </c>
      <c r="E635" s="26" t="s">
        <v>600</v>
      </c>
      <c r="F635" s="26" t="s">
        <v>21</v>
      </c>
      <c r="G635" s="27">
        <v>933.8</v>
      </c>
      <c r="H635" s="27">
        <v>971.1</v>
      </c>
      <c r="I635" s="27">
        <v>1010</v>
      </c>
      <c r="J635" s="2"/>
    </row>
    <row r="636" spans="1:10" ht="60" outlineLevel="5" x14ac:dyDescent="0.25">
      <c r="A636" s="24">
        <v>626</v>
      </c>
      <c r="B636" s="25" t="s">
        <v>601</v>
      </c>
      <c r="C636" s="26" t="s">
        <v>536</v>
      </c>
      <c r="D636" s="26" t="s">
        <v>596</v>
      </c>
      <c r="E636" s="26" t="s">
        <v>602</v>
      </c>
      <c r="F636" s="26"/>
      <c r="G636" s="27">
        <f>G637</f>
        <v>16465.2</v>
      </c>
      <c r="H636" s="27">
        <f t="shared" ref="H636:I636" si="368">H637</f>
        <v>17123.900000000001</v>
      </c>
      <c r="I636" s="27">
        <f t="shared" si="368"/>
        <v>17808.599999999999</v>
      </c>
      <c r="J636" s="2"/>
    </row>
    <row r="637" spans="1:10" ht="45" outlineLevel="6" x14ac:dyDescent="0.25">
      <c r="A637" s="24">
        <v>627</v>
      </c>
      <c r="B637" s="25" t="s">
        <v>20</v>
      </c>
      <c r="C637" s="26" t="s">
        <v>536</v>
      </c>
      <c r="D637" s="26" t="s">
        <v>596</v>
      </c>
      <c r="E637" s="26" t="s">
        <v>602</v>
      </c>
      <c r="F637" s="26" t="s">
        <v>21</v>
      </c>
      <c r="G637" s="27">
        <v>16465.2</v>
      </c>
      <c r="H637" s="27">
        <v>17123.900000000001</v>
      </c>
      <c r="I637" s="27">
        <v>17808.599999999999</v>
      </c>
      <c r="J637" s="2"/>
    </row>
    <row r="638" spans="1:10" ht="45" outlineLevel="5" x14ac:dyDescent="0.25">
      <c r="A638" s="24">
        <v>628</v>
      </c>
      <c r="B638" s="25" t="s">
        <v>603</v>
      </c>
      <c r="C638" s="26" t="s">
        <v>536</v>
      </c>
      <c r="D638" s="26" t="s">
        <v>596</v>
      </c>
      <c r="E638" s="26" t="s">
        <v>604</v>
      </c>
      <c r="F638" s="26"/>
      <c r="G638" s="27">
        <f>G639</f>
        <v>686.37</v>
      </c>
      <c r="H638" s="27">
        <f t="shared" ref="H638:I638" si="369">H639</f>
        <v>686.37</v>
      </c>
      <c r="I638" s="27">
        <f t="shared" si="369"/>
        <v>686.37</v>
      </c>
      <c r="J638" s="2"/>
    </row>
    <row r="639" spans="1:10" ht="45" outlineLevel="6" x14ac:dyDescent="0.25">
      <c r="A639" s="24">
        <v>629</v>
      </c>
      <c r="B639" s="25" t="s">
        <v>20</v>
      </c>
      <c r="C639" s="26" t="s">
        <v>536</v>
      </c>
      <c r="D639" s="26" t="s">
        <v>596</v>
      </c>
      <c r="E639" s="26" t="s">
        <v>604</v>
      </c>
      <c r="F639" s="26" t="s">
        <v>21</v>
      </c>
      <c r="G639" s="27">
        <v>686.37</v>
      </c>
      <c r="H639" s="27">
        <v>686.37</v>
      </c>
      <c r="I639" s="27">
        <v>686.37</v>
      </c>
      <c r="J639" s="2"/>
    </row>
    <row r="640" spans="1:10" ht="60" outlineLevel="5" x14ac:dyDescent="0.25">
      <c r="A640" s="24">
        <v>630</v>
      </c>
      <c r="B640" s="25" t="s">
        <v>601</v>
      </c>
      <c r="C640" s="26" t="s">
        <v>536</v>
      </c>
      <c r="D640" s="26" t="s">
        <v>596</v>
      </c>
      <c r="E640" s="26" t="s">
        <v>605</v>
      </c>
      <c r="F640" s="26"/>
      <c r="G640" s="27">
        <f>G641</f>
        <v>14162</v>
      </c>
      <c r="H640" s="27">
        <f t="shared" ref="H640:I640" si="370">H641</f>
        <v>14728.6</v>
      </c>
      <c r="I640" s="27">
        <f t="shared" si="370"/>
        <v>15317.5</v>
      </c>
      <c r="J640" s="2"/>
    </row>
    <row r="641" spans="1:10" ht="45" outlineLevel="6" x14ac:dyDescent="0.25">
      <c r="A641" s="24">
        <v>631</v>
      </c>
      <c r="B641" s="25" t="s">
        <v>20</v>
      </c>
      <c r="C641" s="26" t="s">
        <v>536</v>
      </c>
      <c r="D641" s="26" t="s">
        <v>596</v>
      </c>
      <c r="E641" s="26" t="s">
        <v>605</v>
      </c>
      <c r="F641" s="26" t="s">
        <v>21</v>
      </c>
      <c r="G641" s="27">
        <v>14162</v>
      </c>
      <c r="H641" s="27">
        <v>14728.6</v>
      </c>
      <c r="I641" s="27">
        <v>15317.5</v>
      </c>
      <c r="J641" s="2"/>
    </row>
    <row r="642" spans="1:10" ht="75" outlineLevel="4" x14ac:dyDescent="0.25">
      <c r="A642" s="28">
        <v>632</v>
      </c>
      <c r="B642" s="25" t="s">
        <v>606</v>
      </c>
      <c r="C642" s="26" t="s">
        <v>536</v>
      </c>
      <c r="D642" s="26" t="s">
        <v>596</v>
      </c>
      <c r="E642" s="26" t="s">
        <v>607</v>
      </c>
      <c r="F642" s="26"/>
      <c r="G642" s="27">
        <f>G643+G647+G651</f>
        <v>77124.44</v>
      </c>
      <c r="H642" s="27">
        <f t="shared" ref="H642:I642" si="371">H643+H647+H651</f>
        <v>79371.45</v>
      </c>
      <c r="I642" s="27">
        <f t="shared" si="371"/>
        <v>82543.010000000009</v>
      </c>
      <c r="J642" s="2"/>
    </row>
    <row r="643" spans="1:10" ht="30" outlineLevel="5" x14ac:dyDescent="0.25">
      <c r="A643" s="28">
        <v>633</v>
      </c>
      <c r="B643" s="25" t="s">
        <v>608</v>
      </c>
      <c r="C643" s="26" t="s">
        <v>536</v>
      </c>
      <c r="D643" s="26" t="s">
        <v>596</v>
      </c>
      <c r="E643" s="26" t="s">
        <v>609</v>
      </c>
      <c r="F643" s="26"/>
      <c r="G643" s="27">
        <f>G644+G645+G646</f>
        <v>13539.529999999999</v>
      </c>
      <c r="H643" s="27">
        <f t="shared" ref="H643:I643" si="372">H644+H645+H646</f>
        <v>13833.74</v>
      </c>
      <c r="I643" s="27">
        <f t="shared" si="372"/>
        <v>14547.99</v>
      </c>
      <c r="J643" s="2"/>
    </row>
    <row r="644" spans="1:10" ht="30" outlineLevel="6" x14ac:dyDescent="0.25">
      <c r="A644" s="24">
        <v>634</v>
      </c>
      <c r="B644" s="25" t="s">
        <v>12</v>
      </c>
      <c r="C644" s="26" t="s">
        <v>536</v>
      </c>
      <c r="D644" s="26" t="s">
        <v>596</v>
      </c>
      <c r="E644" s="26" t="s">
        <v>609</v>
      </c>
      <c r="F644" s="26" t="s">
        <v>13</v>
      </c>
      <c r="G644" s="27">
        <v>12566.8</v>
      </c>
      <c r="H644" s="27">
        <v>13043.9</v>
      </c>
      <c r="I644" s="27">
        <v>13539.1</v>
      </c>
      <c r="J644" s="2"/>
    </row>
    <row r="645" spans="1:10" ht="45" outlineLevel="6" x14ac:dyDescent="0.25">
      <c r="A645" s="24">
        <v>635</v>
      </c>
      <c r="B645" s="25" t="s">
        <v>20</v>
      </c>
      <c r="C645" s="26" t="s">
        <v>536</v>
      </c>
      <c r="D645" s="26" t="s">
        <v>596</v>
      </c>
      <c r="E645" s="26" t="s">
        <v>609</v>
      </c>
      <c r="F645" s="26" t="s">
        <v>21</v>
      </c>
      <c r="G645" s="27">
        <v>972.23</v>
      </c>
      <c r="H645" s="27">
        <f>991.8-202.46</f>
        <v>789.33999999999992</v>
      </c>
      <c r="I645" s="27">
        <v>1008.39</v>
      </c>
      <c r="J645" s="2"/>
    </row>
    <row r="646" spans="1:10" ht="30" outlineLevel="6" x14ac:dyDescent="0.25">
      <c r="A646" s="24">
        <v>636</v>
      </c>
      <c r="B646" s="25" t="s">
        <v>24</v>
      </c>
      <c r="C646" s="26" t="s">
        <v>536</v>
      </c>
      <c r="D646" s="26" t="s">
        <v>596</v>
      </c>
      <c r="E646" s="26" t="s">
        <v>609</v>
      </c>
      <c r="F646" s="26" t="s">
        <v>25</v>
      </c>
      <c r="G646" s="27">
        <v>0.5</v>
      </c>
      <c r="H646" s="27">
        <v>0.5</v>
      </c>
      <c r="I646" s="27">
        <v>0.5</v>
      </c>
      <c r="J646" s="2"/>
    </row>
    <row r="647" spans="1:10" ht="150" outlineLevel="5" x14ac:dyDescent="0.25">
      <c r="A647" s="24">
        <v>637</v>
      </c>
      <c r="B647" s="25" t="s">
        <v>610</v>
      </c>
      <c r="C647" s="26" t="s">
        <v>536</v>
      </c>
      <c r="D647" s="26" t="s">
        <v>596</v>
      </c>
      <c r="E647" s="26" t="s">
        <v>611</v>
      </c>
      <c r="F647" s="26"/>
      <c r="G647" s="27">
        <f>G648+G649+G650</f>
        <v>1242.6399999999999</v>
      </c>
      <c r="H647" s="27">
        <f t="shared" ref="H647:I647" si="373">H648+H649+H650</f>
        <v>1602.9399999999998</v>
      </c>
      <c r="I647" s="27">
        <f t="shared" si="373"/>
        <v>1947.1399999999999</v>
      </c>
      <c r="J647" s="2"/>
    </row>
    <row r="648" spans="1:10" outlineLevel="6" x14ac:dyDescent="0.25">
      <c r="A648" s="24">
        <v>638</v>
      </c>
      <c r="B648" s="25" t="s">
        <v>119</v>
      </c>
      <c r="C648" s="26" t="s">
        <v>536</v>
      </c>
      <c r="D648" s="26" t="s">
        <v>596</v>
      </c>
      <c r="E648" s="26" t="s">
        <v>611</v>
      </c>
      <c r="F648" s="26" t="s">
        <v>120</v>
      </c>
      <c r="G648" s="27">
        <v>1049.52</v>
      </c>
      <c r="H648" s="27">
        <v>1458.1</v>
      </c>
      <c r="I648" s="27">
        <v>1898.86</v>
      </c>
      <c r="J648" s="2"/>
    </row>
    <row r="649" spans="1:10" outlineLevel="6" x14ac:dyDescent="0.25">
      <c r="A649" s="24">
        <v>639</v>
      </c>
      <c r="B649" s="25" t="s">
        <v>99</v>
      </c>
      <c r="C649" s="26" t="s">
        <v>536</v>
      </c>
      <c r="D649" s="26" t="s">
        <v>596</v>
      </c>
      <c r="E649" s="26" t="s">
        <v>611</v>
      </c>
      <c r="F649" s="26" t="s">
        <v>100</v>
      </c>
      <c r="G649" s="27">
        <v>96.56</v>
      </c>
      <c r="H649" s="27">
        <v>96.56</v>
      </c>
      <c r="I649" s="27">
        <v>48.28</v>
      </c>
      <c r="J649" s="2"/>
    </row>
    <row r="650" spans="1:10" outlineLevel="6" x14ac:dyDescent="0.25">
      <c r="A650" s="28">
        <v>640</v>
      </c>
      <c r="B650" s="25" t="s">
        <v>508</v>
      </c>
      <c r="C650" s="26" t="s">
        <v>536</v>
      </c>
      <c r="D650" s="26" t="s">
        <v>596</v>
      </c>
      <c r="E650" s="26" t="s">
        <v>611</v>
      </c>
      <c r="F650" s="26" t="s">
        <v>509</v>
      </c>
      <c r="G650" s="27">
        <v>96.56</v>
      </c>
      <c r="H650" s="27">
        <v>48.28</v>
      </c>
      <c r="I650" s="27">
        <v>0</v>
      </c>
      <c r="J650" s="2"/>
    </row>
    <row r="651" spans="1:10" ht="60" outlineLevel="5" x14ac:dyDescent="0.25">
      <c r="A651" s="28">
        <v>641</v>
      </c>
      <c r="B651" s="25" t="s">
        <v>612</v>
      </c>
      <c r="C651" s="26" t="s">
        <v>536</v>
      </c>
      <c r="D651" s="26" t="s">
        <v>596</v>
      </c>
      <c r="E651" s="26" t="s">
        <v>613</v>
      </c>
      <c r="F651" s="26"/>
      <c r="G651" s="27">
        <f>G652+G653+G654+G655</f>
        <v>62342.270000000004</v>
      </c>
      <c r="H651" s="27">
        <f t="shared" ref="H651:I651" si="374">H652+H653+H654+H655</f>
        <v>63934.77</v>
      </c>
      <c r="I651" s="27">
        <f t="shared" si="374"/>
        <v>66047.88</v>
      </c>
      <c r="J651" s="2"/>
    </row>
    <row r="652" spans="1:10" ht="30" outlineLevel="6" x14ac:dyDescent="0.25">
      <c r="A652" s="24">
        <v>642</v>
      </c>
      <c r="B652" s="25" t="s">
        <v>89</v>
      </c>
      <c r="C652" s="26" t="s">
        <v>536</v>
      </c>
      <c r="D652" s="26" t="s">
        <v>596</v>
      </c>
      <c r="E652" s="26" t="s">
        <v>613</v>
      </c>
      <c r="F652" s="26" t="s">
        <v>90</v>
      </c>
      <c r="G652" s="27">
        <v>22510.91</v>
      </c>
      <c r="H652" s="27">
        <v>23294.47</v>
      </c>
      <c r="I652" s="27">
        <v>24226.95</v>
      </c>
      <c r="J652" s="2"/>
    </row>
    <row r="653" spans="1:10" ht="45" outlineLevel="6" x14ac:dyDescent="0.25">
      <c r="A653" s="24">
        <v>643</v>
      </c>
      <c r="B653" s="25" t="s">
        <v>20</v>
      </c>
      <c r="C653" s="26" t="s">
        <v>536</v>
      </c>
      <c r="D653" s="26" t="s">
        <v>596</v>
      </c>
      <c r="E653" s="26" t="s">
        <v>613</v>
      </c>
      <c r="F653" s="26" t="s">
        <v>21</v>
      </c>
      <c r="G653" s="27">
        <v>2064.31</v>
      </c>
      <c r="H653" s="27">
        <f>2124.31-84.03</f>
        <v>2040.28</v>
      </c>
      <c r="I653" s="27">
        <v>2175.17</v>
      </c>
      <c r="J653" s="2"/>
    </row>
    <row r="654" spans="1:10" outlineLevel="6" x14ac:dyDescent="0.25">
      <c r="A654" s="24">
        <v>644</v>
      </c>
      <c r="B654" s="25" t="s">
        <v>99</v>
      </c>
      <c r="C654" s="26" t="s">
        <v>536</v>
      </c>
      <c r="D654" s="26" t="s">
        <v>596</v>
      </c>
      <c r="E654" s="26" t="s">
        <v>613</v>
      </c>
      <c r="F654" s="26" t="s">
        <v>100</v>
      </c>
      <c r="G654" s="27">
        <v>37766.550000000003</v>
      </c>
      <c r="H654" s="27">
        <v>38599.519999999997</v>
      </c>
      <c r="I654" s="27">
        <v>39645.26</v>
      </c>
      <c r="J654" s="2"/>
    </row>
    <row r="655" spans="1:10" ht="30" outlineLevel="6" x14ac:dyDescent="0.25">
      <c r="A655" s="24">
        <v>645</v>
      </c>
      <c r="B655" s="25" t="s">
        <v>24</v>
      </c>
      <c r="C655" s="26" t="s">
        <v>536</v>
      </c>
      <c r="D655" s="26" t="s">
        <v>596</v>
      </c>
      <c r="E655" s="26" t="s">
        <v>613</v>
      </c>
      <c r="F655" s="26" t="s">
        <v>25</v>
      </c>
      <c r="G655" s="27">
        <v>0.5</v>
      </c>
      <c r="H655" s="27">
        <v>0.5</v>
      </c>
      <c r="I655" s="27">
        <v>0.5</v>
      </c>
      <c r="J655" s="2"/>
    </row>
    <row r="656" spans="1:10" s="6" customFormat="1" outlineLevel="1" x14ac:dyDescent="0.25">
      <c r="A656" s="20">
        <v>646</v>
      </c>
      <c r="B656" s="21" t="s">
        <v>440</v>
      </c>
      <c r="C656" s="22" t="s">
        <v>536</v>
      </c>
      <c r="D656" s="22" t="s">
        <v>441</v>
      </c>
      <c r="E656" s="22"/>
      <c r="F656" s="22"/>
      <c r="G656" s="23">
        <f>G657</f>
        <v>900</v>
      </c>
      <c r="H656" s="23">
        <f t="shared" ref="H656:I656" si="375">H657</f>
        <v>900</v>
      </c>
      <c r="I656" s="23">
        <f t="shared" si="375"/>
        <v>900</v>
      </c>
      <c r="J656" s="5"/>
    </row>
    <row r="657" spans="1:10" s="6" customFormat="1" outlineLevel="2" x14ac:dyDescent="0.25">
      <c r="A657" s="20">
        <v>647</v>
      </c>
      <c r="B657" s="21" t="s">
        <v>482</v>
      </c>
      <c r="C657" s="22" t="s">
        <v>536</v>
      </c>
      <c r="D657" s="22" t="s">
        <v>483</v>
      </c>
      <c r="E657" s="22"/>
      <c r="F657" s="22"/>
      <c r="G657" s="23">
        <f>G658</f>
        <v>900</v>
      </c>
      <c r="H657" s="23">
        <f t="shared" ref="H657:I657" si="376">H658</f>
        <v>900</v>
      </c>
      <c r="I657" s="23">
        <f t="shared" si="376"/>
        <v>900</v>
      </c>
      <c r="J657" s="5"/>
    </row>
    <row r="658" spans="1:10" ht="45" outlineLevel="3" x14ac:dyDescent="0.25">
      <c r="A658" s="28">
        <v>648</v>
      </c>
      <c r="B658" s="25" t="s">
        <v>543</v>
      </c>
      <c r="C658" s="26" t="s">
        <v>536</v>
      </c>
      <c r="D658" s="26" t="s">
        <v>483</v>
      </c>
      <c r="E658" s="26" t="s">
        <v>544</v>
      </c>
      <c r="F658" s="26"/>
      <c r="G658" s="27">
        <f>G659+G662</f>
        <v>900</v>
      </c>
      <c r="H658" s="27">
        <f t="shared" ref="H658:I658" si="377">H659+H662</f>
        <v>900</v>
      </c>
      <c r="I658" s="27">
        <f t="shared" si="377"/>
        <v>900</v>
      </c>
      <c r="J658" s="2"/>
    </row>
    <row r="659" spans="1:10" ht="45" outlineLevel="4" x14ac:dyDescent="0.25">
      <c r="A659" s="28">
        <v>649</v>
      </c>
      <c r="B659" s="25" t="s">
        <v>563</v>
      </c>
      <c r="C659" s="26" t="s">
        <v>536</v>
      </c>
      <c r="D659" s="26" t="s">
        <v>483</v>
      </c>
      <c r="E659" s="26" t="s">
        <v>564</v>
      </c>
      <c r="F659" s="26"/>
      <c r="G659" s="27">
        <f>G660</f>
        <v>700</v>
      </c>
      <c r="H659" s="27">
        <f t="shared" ref="H659:I659" si="378">H660</f>
        <v>700</v>
      </c>
      <c r="I659" s="27">
        <f t="shared" si="378"/>
        <v>700</v>
      </c>
      <c r="J659" s="2"/>
    </row>
    <row r="660" spans="1:10" ht="60" outlineLevel="5" x14ac:dyDescent="0.25">
      <c r="A660" s="24">
        <v>650</v>
      </c>
      <c r="B660" s="25" t="s">
        <v>569</v>
      </c>
      <c r="C660" s="26" t="s">
        <v>536</v>
      </c>
      <c r="D660" s="26" t="s">
        <v>483</v>
      </c>
      <c r="E660" s="26" t="s">
        <v>570</v>
      </c>
      <c r="F660" s="26"/>
      <c r="G660" s="27">
        <f>G661</f>
        <v>700</v>
      </c>
      <c r="H660" s="27">
        <f t="shared" ref="H660:I660" si="379">H661</f>
        <v>700</v>
      </c>
      <c r="I660" s="27">
        <f t="shared" si="379"/>
        <v>700</v>
      </c>
      <c r="J660" s="2"/>
    </row>
    <row r="661" spans="1:10" ht="30" outlineLevel="6" x14ac:dyDescent="0.25">
      <c r="A661" s="24">
        <v>651</v>
      </c>
      <c r="B661" s="25" t="s">
        <v>450</v>
      </c>
      <c r="C661" s="26" t="s">
        <v>536</v>
      </c>
      <c r="D661" s="26" t="s">
        <v>483</v>
      </c>
      <c r="E661" s="26" t="s">
        <v>570</v>
      </c>
      <c r="F661" s="26" t="s">
        <v>451</v>
      </c>
      <c r="G661" s="27">
        <v>700</v>
      </c>
      <c r="H661" s="27">
        <v>700</v>
      </c>
      <c r="I661" s="27">
        <v>700</v>
      </c>
      <c r="J661" s="2"/>
    </row>
    <row r="662" spans="1:10" ht="75" outlineLevel="4" x14ac:dyDescent="0.25">
      <c r="A662" s="24">
        <v>652</v>
      </c>
      <c r="B662" s="25" t="s">
        <v>606</v>
      </c>
      <c r="C662" s="26" t="s">
        <v>536</v>
      </c>
      <c r="D662" s="26" t="s">
        <v>483</v>
      </c>
      <c r="E662" s="26" t="s">
        <v>607</v>
      </c>
      <c r="F662" s="26"/>
      <c r="G662" s="27">
        <f>G663</f>
        <v>200</v>
      </c>
      <c r="H662" s="27">
        <f t="shared" ref="H662:I662" si="380">H663</f>
        <v>200</v>
      </c>
      <c r="I662" s="27">
        <f t="shared" si="380"/>
        <v>200</v>
      </c>
      <c r="J662" s="2"/>
    </row>
    <row r="663" spans="1:10" ht="75" outlineLevel="5" x14ac:dyDescent="0.25">
      <c r="A663" s="24">
        <v>653</v>
      </c>
      <c r="B663" s="25" t="s">
        <v>614</v>
      </c>
      <c r="C663" s="26" t="s">
        <v>536</v>
      </c>
      <c r="D663" s="26" t="s">
        <v>483</v>
      </c>
      <c r="E663" s="26" t="s">
        <v>615</v>
      </c>
      <c r="F663" s="26"/>
      <c r="G663" s="27">
        <f>G664</f>
        <v>200</v>
      </c>
      <c r="H663" s="27">
        <f t="shared" ref="H663:I663" si="381">H664</f>
        <v>200</v>
      </c>
      <c r="I663" s="27">
        <f t="shared" si="381"/>
        <v>200</v>
      </c>
      <c r="J663" s="2"/>
    </row>
    <row r="664" spans="1:10" ht="30" outlineLevel="6" x14ac:dyDescent="0.25">
      <c r="A664" s="24">
        <v>654</v>
      </c>
      <c r="B664" s="25" t="s">
        <v>450</v>
      </c>
      <c r="C664" s="26" t="s">
        <v>536</v>
      </c>
      <c r="D664" s="26" t="s">
        <v>483</v>
      </c>
      <c r="E664" s="26" t="s">
        <v>615</v>
      </c>
      <c r="F664" s="26" t="s">
        <v>451</v>
      </c>
      <c r="G664" s="27">
        <v>200</v>
      </c>
      <c r="H664" s="27">
        <v>200</v>
      </c>
      <c r="I664" s="27">
        <v>200</v>
      </c>
      <c r="J664" s="2"/>
    </row>
    <row r="665" spans="1:10" s="6" customFormat="1" outlineLevel="1" x14ac:dyDescent="0.25">
      <c r="A665" s="20">
        <v>655</v>
      </c>
      <c r="B665" s="21" t="s">
        <v>500</v>
      </c>
      <c r="C665" s="22" t="s">
        <v>536</v>
      </c>
      <c r="D665" s="22" t="s">
        <v>501</v>
      </c>
      <c r="E665" s="22"/>
      <c r="F665" s="22"/>
      <c r="G665" s="23">
        <f>G666+G671</f>
        <v>27063.040000000001</v>
      </c>
      <c r="H665" s="23">
        <f t="shared" ref="H665:I665" si="382">H666+H671</f>
        <v>27277.15</v>
      </c>
      <c r="I665" s="23">
        <f t="shared" si="382"/>
        <v>27591.8</v>
      </c>
      <c r="J665" s="5"/>
    </row>
    <row r="666" spans="1:10" s="6" customFormat="1" outlineLevel="2" x14ac:dyDescent="0.25">
      <c r="A666" s="16">
        <v>656</v>
      </c>
      <c r="B666" s="21" t="s">
        <v>502</v>
      </c>
      <c r="C666" s="22" t="s">
        <v>536</v>
      </c>
      <c r="D666" s="22" t="s">
        <v>503</v>
      </c>
      <c r="E666" s="22"/>
      <c r="F666" s="22"/>
      <c r="G666" s="23">
        <f>G667</f>
        <v>15993.09</v>
      </c>
      <c r="H666" s="23">
        <f t="shared" ref="H666:I666" si="383">H667</f>
        <v>16207.2</v>
      </c>
      <c r="I666" s="23">
        <f t="shared" si="383"/>
        <v>16521.849999999999</v>
      </c>
      <c r="J666" s="5"/>
    </row>
    <row r="667" spans="1:10" ht="45" outlineLevel="3" x14ac:dyDescent="0.25">
      <c r="A667" s="28">
        <v>657</v>
      </c>
      <c r="B667" s="25" t="s">
        <v>543</v>
      </c>
      <c r="C667" s="26" t="s">
        <v>536</v>
      </c>
      <c r="D667" s="26" t="s">
        <v>503</v>
      </c>
      <c r="E667" s="26" t="s">
        <v>544</v>
      </c>
      <c r="F667" s="26"/>
      <c r="G667" s="27">
        <f>G668</f>
        <v>15993.09</v>
      </c>
      <c r="H667" s="27">
        <f t="shared" ref="H667:I667" si="384">H668</f>
        <v>16207.2</v>
      </c>
      <c r="I667" s="27">
        <f t="shared" si="384"/>
        <v>16521.849999999999</v>
      </c>
      <c r="J667" s="2"/>
    </row>
    <row r="668" spans="1:10" ht="60" outlineLevel="4" x14ac:dyDescent="0.25">
      <c r="A668" s="24">
        <v>658</v>
      </c>
      <c r="B668" s="25" t="s">
        <v>589</v>
      </c>
      <c r="C668" s="26" t="s">
        <v>536</v>
      </c>
      <c r="D668" s="26" t="s">
        <v>503</v>
      </c>
      <c r="E668" s="26" t="s">
        <v>590</v>
      </c>
      <c r="F668" s="26"/>
      <c r="G668" s="27">
        <f>G669</f>
        <v>15993.09</v>
      </c>
      <c r="H668" s="27">
        <f t="shared" ref="H668:I668" si="385">H669</f>
        <v>16207.2</v>
      </c>
      <c r="I668" s="27">
        <f t="shared" si="385"/>
        <v>16521.849999999999</v>
      </c>
      <c r="J668" s="2"/>
    </row>
    <row r="669" spans="1:10" ht="60" outlineLevel="5" x14ac:dyDescent="0.25">
      <c r="A669" s="24">
        <v>659</v>
      </c>
      <c r="B669" s="25" t="s">
        <v>591</v>
      </c>
      <c r="C669" s="26" t="s">
        <v>536</v>
      </c>
      <c r="D669" s="26" t="s">
        <v>503</v>
      </c>
      <c r="E669" s="26" t="s">
        <v>592</v>
      </c>
      <c r="F669" s="26"/>
      <c r="G669" s="27">
        <f>G670</f>
        <v>15993.09</v>
      </c>
      <c r="H669" s="27">
        <f t="shared" ref="H669:I669" si="386">H670</f>
        <v>16207.2</v>
      </c>
      <c r="I669" s="27">
        <f t="shared" si="386"/>
        <v>16521.849999999999</v>
      </c>
      <c r="J669" s="2"/>
    </row>
    <row r="670" spans="1:10" outlineLevel="6" x14ac:dyDescent="0.25">
      <c r="A670" s="24">
        <v>660</v>
      </c>
      <c r="B670" s="25" t="s">
        <v>99</v>
      </c>
      <c r="C670" s="26" t="s">
        <v>536</v>
      </c>
      <c r="D670" s="26" t="s">
        <v>503</v>
      </c>
      <c r="E670" s="26" t="s">
        <v>592</v>
      </c>
      <c r="F670" s="26" t="s">
        <v>100</v>
      </c>
      <c r="G670" s="27">
        <v>15993.09</v>
      </c>
      <c r="H670" s="27">
        <v>16207.2</v>
      </c>
      <c r="I670" s="27">
        <v>16521.849999999999</v>
      </c>
      <c r="J670" s="2"/>
    </row>
    <row r="671" spans="1:10" s="6" customFormat="1" outlineLevel="2" x14ac:dyDescent="0.25">
      <c r="A671" s="20">
        <v>661</v>
      </c>
      <c r="B671" s="21" t="s">
        <v>523</v>
      </c>
      <c r="C671" s="22" t="s">
        <v>536</v>
      </c>
      <c r="D671" s="22" t="s">
        <v>524</v>
      </c>
      <c r="E671" s="22"/>
      <c r="F671" s="22"/>
      <c r="G671" s="23">
        <f>G672</f>
        <v>11069.95</v>
      </c>
      <c r="H671" s="23">
        <f t="shared" ref="H671:I671" si="387">H672</f>
        <v>11069.95</v>
      </c>
      <c r="I671" s="23">
        <f t="shared" si="387"/>
        <v>11069.95</v>
      </c>
      <c r="J671" s="5"/>
    </row>
    <row r="672" spans="1:10" ht="45" outlineLevel="3" x14ac:dyDescent="0.25">
      <c r="A672" s="24">
        <v>662</v>
      </c>
      <c r="B672" s="25" t="s">
        <v>543</v>
      </c>
      <c r="C672" s="26" t="s">
        <v>536</v>
      </c>
      <c r="D672" s="26" t="s">
        <v>524</v>
      </c>
      <c r="E672" s="26" t="s">
        <v>544</v>
      </c>
      <c r="F672" s="26"/>
      <c r="G672" s="27">
        <f>G673</f>
        <v>11069.95</v>
      </c>
      <c r="H672" s="27">
        <f t="shared" ref="H672:I672" si="388">H673</f>
        <v>11069.95</v>
      </c>
      <c r="I672" s="27">
        <f t="shared" si="388"/>
        <v>11069.95</v>
      </c>
      <c r="J672" s="2"/>
    </row>
    <row r="673" spans="1:10" ht="60" outlineLevel="4" x14ac:dyDescent="0.25">
      <c r="A673" s="24">
        <v>663</v>
      </c>
      <c r="B673" s="25" t="s">
        <v>589</v>
      </c>
      <c r="C673" s="26" t="s">
        <v>536</v>
      </c>
      <c r="D673" s="26" t="s">
        <v>524</v>
      </c>
      <c r="E673" s="26" t="s">
        <v>590</v>
      </c>
      <c r="F673" s="26"/>
      <c r="G673" s="27">
        <f>G674</f>
        <v>11069.95</v>
      </c>
      <c r="H673" s="27">
        <f t="shared" ref="H673:I673" si="389">H674</f>
        <v>11069.95</v>
      </c>
      <c r="I673" s="27">
        <f t="shared" si="389"/>
        <v>11069.95</v>
      </c>
      <c r="J673" s="2"/>
    </row>
    <row r="674" spans="1:10" ht="60" outlineLevel="5" x14ac:dyDescent="0.25">
      <c r="A674" s="28">
        <v>664</v>
      </c>
      <c r="B674" s="25" t="s">
        <v>591</v>
      </c>
      <c r="C674" s="26" t="s">
        <v>536</v>
      </c>
      <c r="D674" s="26" t="s">
        <v>524</v>
      </c>
      <c r="E674" s="26" t="s">
        <v>592</v>
      </c>
      <c r="F674" s="26"/>
      <c r="G674" s="27">
        <f>G675</f>
        <v>11069.95</v>
      </c>
      <c r="H674" s="27">
        <f t="shared" ref="H674:I674" si="390">H675</f>
        <v>11069.95</v>
      </c>
      <c r="I674" s="27">
        <f t="shared" si="390"/>
        <v>11069.95</v>
      </c>
      <c r="J674" s="2"/>
    </row>
    <row r="675" spans="1:10" outlineLevel="6" x14ac:dyDescent="0.25">
      <c r="A675" s="28">
        <v>665</v>
      </c>
      <c r="B675" s="25" t="s">
        <v>99</v>
      </c>
      <c r="C675" s="26" t="s">
        <v>536</v>
      </c>
      <c r="D675" s="26" t="s">
        <v>524</v>
      </c>
      <c r="E675" s="26" t="s">
        <v>592</v>
      </c>
      <c r="F675" s="26" t="s">
        <v>100</v>
      </c>
      <c r="G675" s="27">
        <v>11069.95</v>
      </c>
      <c r="H675" s="27">
        <v>11069.95</v>
      </c>
      <c r="I675" s="27">
        <v>11069.95</v>
      </c>
      <c r="J675" s="2"/>
    </row>
    <row r="676" spans="1:10" s="6" customFormat="1" ht="45" x14ac:dyDescent="0.25">
      <c r="A676" s="20">
        <v>666</v>
      </c>
      <c r="B676" s="21" t="s">
        <v>616</v>
      </c>
      <c r="C676" s="22" t="s">
        <v>617</v>
      </c>
      <c r="D676" s="22"/>
      <c r="E676" s="22"/>
      <c r="F676" s="22"/>
      <c r="G676" s="23">
        <f>G677+G684+G692+G700+G753</f>
        <v>289730.12</v>
      </c>
      <c r="H676" s="23">
        <f t="shared" ref="H676:I676" si="391">H677+H684+H692+H700+H753</f>
        <v>296231.06</v>
      </c>
      <c r="I676" s="23">
        <f t="shared" si="391"/>
        <v>309835.24</v>
      </c>
      <c r="J676" s="5"/>
    </row>
    <row r="677" spans="1:10" s="6" customFormat="1" ht="45" outlineLevel="1" x14ac:dyDescent="0.25">
      <c r="A677" s="20">
        <v>667</v>
      </c>
      <c r="B677" s="21" t="s">
        <v>71</v>
      </c>
      <c r="C677" s="22" t="s">
        <v>617</v>
      </c>
      <c r="D677" s="22" t="s">
        <v>72</v>
      </c>
      <c r="E677" s="22"/>
      <c r="F677" s="22"/>
      <c r="G677" s="23">
        <f>G678</f>
        <v>15</v>
      </c>
      <c r="H677" s="23">
        <f t="shared" ref="H677:I677" si="392">H678</f>
        <v>15</v>
      </c>
      <c r="I677" s="23">
        <f t="shared" si="392"/>
        <v>15</v>
      </c>
      <c r="J677" s="5"/>
    </row>
    <row r="678" spans="1:10" s="6" customFormat="1" ht="45" outlineLevel="2" x14ac:dyDescent="0.25">
      <c r="A678" s="20">
        <v>668</v>
      </c>
      <c r="B678" s="21" t="s">
        <v>111</v>
      </c>
      <c r="C678" s="22" t="s">
        <v>617</v>
      </c>
      <c r="D678" s="22" t="s">
        <v>112</v>
      </c>
      <c r="E678" s="22"/>
      <c r="F678" s="22"/>
      <c r="G678" s="23">
        <f>G679</f>
        <v>15</v>
      </c>
      <c r="H678" s="23">
        <f t="shared" ref="H678:I678" si="393">H679</f>
        <v>15</v>
      </c>
      <c r="I678" s="23">
        <f t="shared" si="393"/>
        <v>15</v>
      </c>
      <c r="J678" s="5"/>
    </row>
    <row r="679" spans="1:10" ht="75" outlineLevel="3" x14ac:dyDescent="0.25">
      <c r="A679" s="24">
        <v>669</v>
      </c>
      <c r="B679" s="25" t="s">
        <v>133</v>
      </c>
      <c r="C679" s="26" t="s">
        <v>617</v>
      </c>
      <c r="D679" s="26" t="s">
        <v>112</v>
      </c>
      <c r="E679" s="26" t="s">
        <v>134</v>
      </c>
      <c r="F679" s="26"/>
      <c r="G679" s="27">
        <f>G680+G682</f>
        <v>15</v>
      </c>
      <c r="H679" s="27">
        <f t="shared" ref="H679:I679" si="394">H680+H682</f>
        <v>15</v>
      </c>
      <c r="I679" s="27">
        <f t="shared" si="394"/>
        <v>15</v>
      </c>
      <c r="J679" s="2"/>
    </row>
    <row r="680" spans="1:10" ht="90" outlineLevel="5" x14ac:dyDescent="0.25">
      <c r="A680" s="24">
        <v>670</v>
      </c>
      <c r="B680" s="25" t="s">
        <v>539</v>
      </c>
      <c r="C680" s="26" t="s">
        <v>617</v>
      </c>
      <c r="D680" s="26" t="s">
        <v>112</v>
      </c>
      <c r="E680" s="26" t="s">
        <v>540</v>
      </c>
      <c r="F680" s="26"/>
      <c r="G680" s="27">
        <f>G681</f>
        <v>5</v>
      </c>
      <c r="H680" s="27">
        <f t="shared" ref="H680:I680" si="395">H681</f>
        <v>5</v>
      </c>
      <c r="I680" s="27">
        <f t="shared" si="395"/>
        <v>5</v>
      </c>
      <c r="J680" s="2"/>
    </row>
    <row r="681" spans="1:10" outlineLevel="6" x14ac:dyDescent="0.25">
      <c r="A681" s="24">
        <v>671</v>
      </c>
      <c r="B681" s="25" t="s">
        <v>99</v>
      </c>
      <c r="C681" s="26" t="s">
        <v>617</v>
      </c>
      <c r="D681" s="26" t="s">
        <v>112</v>
      </c>
      <c r="E681" s="26" t="s">
        <v>540</v>
      </c>
      <c r="F681" s="26" t="s">
        <v>100</v>
      </c>
      <c r="G681" s="27">
        <v>5</v>
      </c>
      <c r="H681" s="27">
        <v>5</v>
      </c>
      <c r="I681" s="27">
        <v>5</v>
      </c>
      <c r="J681" s="2"/>
    </row>
    <row r="682" spans="1:10" ht="45" outlineLevel="5" x14ac:dyDescent="0.25">
      <c r="A682" s="28">
        <v>672</v>
      </c>
      <c r="B682" s="25" t="s">
        <v>618</v>
      </c>
      <c r="C682" s="26" t="s">
        <v>617</v>
      </c>
      <c r="D682" s="26" t="s">
        <v>112</v>
      </c>
      <c r="E682" s="26" t="s">
        <v>619</v>
      </c>
      <c r="F682" s="26"/>
      <c r="G682" s="27">
        <f>G683</f>
        <v>10</v>
      </c>
      <c r="H682" s="27">
        <f t="shared" ref="H682:I682" si="396">H683</f>
        <v>10</v>
      </c>
      <c r="I682" s="27">
        <f t="shared" si="396"/>
        <v>10</v>
      </c>
      <c r="J682" s="2"/>
    </row>
    <row r="683" spans="1:10" outlineLevel="6" x14ac:dyDescent="0.25">
      <c r="A683" s="28">
        <v>673</v>
      </c>
      <c r="B683" s="25" t="s">
        <v>508</v>
      </c>
      <c r="C683" s="26" t="s">
        <v>617</v>
      </c>
      <c r="D683" s="26" t="s">
        <v>112</v>
      </c>
      <c r="E683" s="26" t="s">
        <v>619</v>
      </c>
      <c r="F683" s="26" t="s">
        <v>509</v>
      </c>
      <c r="G683" s="27">
        <v>10</v>
      </c>
      <c r="H683" s="27">
        <v>10</v>
      </c>
      <c r="I683" s="27">
        <v>10</v>
      </c>
      <c r="J683" s="2"/>
    </row>
    <row r="684" spans="1:10" s="6" customFormat="1" outlineLevel="1" x14ac:dyDescent="0.25">
      <c r="A684" s="20">
        <v>674</v>
      </c>
      <c r="B684" s="21" t="s">
        <v>137</v>
      </c>
      <c r="C684" s="22" t="s">
        <v>617</v>
      </c>
      <c r="D684" s="22" t="s">
        <v>138</v>
      </c>
      <c r="E684" s="22"/>
      <c r="F684" s="22"/>
      <c r="G684" s="23">
        <f>G685</f>
        <v>292.60000000000002</v>
      </c>
      <c r="H684" s="23">
        <f t="shared" ref="H684:I684" si="397">H685</f>
        <v>292.60000000000002</v>
      </c>
      <c r="I684" s="23">
        <f t="shared" si="397"/>
        <v>292.60000000000002</v>
      </c>
      <c r="J684" s="5"/>
    </row>
    <row r="685" spans="1:10" s="6" customFormat="1" ht="30" outlineLevel="2" x14ac:dyDescent="0.25">
      <c r="A685" s="20">
        <v>675</v>
      </c>
      <c r="B685" s="21" t="s">
        <v>222</v>
      </c>
      <c r="C685" s="22" t="s">
        <v>617</v>
      </c>
      <c r="D685" s="22" t="s">
        <v>223</v>
      </c>
      <c r="E685" s="22"/>
      <c r="F685" s="22"/>
      <c r="G685" s="23">
        <f>G686</f>
        <v>292.60000000000002</v>
      </c>
      <c r="H685" s="23">
        <f t="shared" ref="H685:I685" si="398">H686</f>
        <v>292.60000000000002</v>
      </c>
      <c r="I685" s="23">
        <f t="shared" si="398"/>
        <v>292.60000000000002</v>
      </c>
      <c r="J685" s="5"/>
    </row>
    <row r="686" spans="1:10" ht="45" outlineLevel="3" x14ac:dyDescent="0.25">
      <c r="A686" s="24">
        <v>676</v>
      </c>
      <c r="B686" s="25" t="s">
        <v>620</v>
      </c>
      <c r="C686" s="26" t="s">
        <v>617</v>
      </c>
      <c r="D686" s="26" t="s">
        <v>223</v>
      </c>
      <c r="E686" s="26" t="s">
        <v>621</v>
      </c>
      <c r="F686" s="26"/>
      <c r="G686" s="27">
        <f>G687</f>
        <v>292.60000000000002</v>
      </c>
      <c r="H686" s="27">
        <f t="shared" ref="H686:I686" si="399">H687</f>
        <v>292.60000000000002</v>
      </c>
      <c r="I686" s="27">
        <f t="shared" si="399"/>
        <v>292.60000000000002</v>
      </c>
      <c r="J686" s="2"/>
    </row>
    <row r="687" spans="1:10" ht="45" outlineLevel="4" x14ac:dyDescent="0.25">
      <c r="A687" s="24">
        <v>677</v>
      </c>
      <c r="B687" s="25" t="s">
        <v>622</v>
      </c>
      <c r="C687" s="26" t="s">
        <v>617</v>
      </c>
      <c r="D687" s="26" t="s">
        <v>223</v>
      </c>
      <c r="E687" s="26" t="s">
        <v>623</v>
      </c>
      <c r="F687" s="26"/>
      <c r="G687" s="27">
        <f>G688+G690</f>
        <v>292.60000000000002</v>
      </c>
      <c r="H687" s="27">
        <f t="shared" ref="H687:I687" si="400">H688+H690</f>
        <v>292.60000000000002</v>
      </c>
      <c r="I687" s="27">
        <f t="shared" si="400"/>
        <v>292.60000000000002</v>
      </c>
      <c r="J687" s="2"/>
    </row>
    <row r="688" spans="1:10" ht="45" outlineLevel="5" x14ac:dyDescent="0.25">
      <c r="A688" s="24">
        <v>678</v>
      </c>
      <c r="B688" s="25" t="s">
        <v>624</v>
      </c>
      <c r="C688" s="26" t="s">
        <v>617</v>
      </c>
      <c r="D688" s="26" t="s">
        <v>223</v>
      </c>
      <c r="E688" s="26" t="s">
        <v>625</v>
      </c>
      <c r="F688" s="26"/>
      <c r="G688" s="27">
        <f>G689</f>
        <v>112.6</v>
      </c>
      <c r="H688" s="27">
        <f t="shared" ref="H688:I688" si="401">H689</f>
        <v>112.6</v>
      </c>
      <c r="I688" s="27">
        <f t="shared" si="401"/>
        <v>112.6</v>
      </c>
      <c r="J688" s="2"/>
    </row>
    <row r="689" spans="1:10" ht="45" outlineLevel="6" x14ac:dyDescent="0.25">
      <c r="A689" s="24">
        <v>679</v>
      </c>
      <c r="B689" s="25" t="s">
        <v>20</v>
      </c>
      <c r="C689" s="26" t="s">
        <v>617</v>
      </c>
      <c r="D689" s="26" t="s">
        <v>223</v>
      </c>
      <c r="E689" s="26" t="s">
        <v>625</v>
      </c>
      <c r="F689" s="26" t="s">
        <v>21</v>
      </c>
      <c r="G689" s="27">
        <v>112.6</v>
      </c>
      <c r="H689" s="27">
        <v>112.6</v>
      </c>
      <c r="I689" s="27">
        <v>112.6</v>
      </c>
      <c r="J689" s="2"/>
    </row>
    <row r="690" spans="1:10" ht="60" outlineLevel="5" x14ac:dyDescent="0.25">
      <c r="A690" s="28">
        <v>680</v>
      </c>
      <c r="B690" s="25" t="s">
        <v>626</v>
      </c>
      <c r="C690" s="26" t="s">
        <v>617</v>
      </c>
      <c r="D690" s="26" t="s">
        <v>223</v>
      </c>
      <c r="E690" s="26" t="s">
        <v>627</v>
      </c>
      <c r="F690" s="26"/>
      <c r="G690" s="27">
        <f>G691</f>
        <v>180</v>
      </c>
      <c r="H690" s="27">
        <f t="shared" ref="H690:I690" si="402">H691</f>
        <v>180</v>
      </c>
      <c r="I690" s="27">
        <f t="shared" si="402"/>
        <v>180</v>
      </c>
      <c r="J690" s="2"/>
    </row>
    <row r="691" spans="1:10" ht="45" outlineLevel="6" x14ac:dyDescent="0.25">
      <c r="A691" s="28">
        <v>681</v>
      </c>
      <c r="B691" s="25" t="s">
        <v>20</v>
      </c>
      <c r="C691" s="26" t="s">
        <v>617</v>
      </c>
      <c r="D691" s="26" t="s">
        <v>223</v>
      </c>
      <c r="E691" s="26" t="s">
        <v>627</v>
      </c>
      <c r="F691" s="26" t="s">
        <v>21</v>
      </c>
      <c r="G691" s="27">
        <v>180</v>
      </c>
      <c r="H691" s="27">
        <v>180</v>
      </c>
      <c r="I691" s="27">
        <v>180</v>
      </c>
      <c r="J691" s="2"/>
    </row>
    <row r="692" spans="1:10" s="6" customFormat="1" outlineLevel="1" x14ac:dyDescent="0.25">
      <c r="A692" s="20">
        <v>682</v>
      </c>
      <c r="B692" s="21" t="s">
        <v>382</v>
      </c>
      <c r="C692" s="22" t="s">
        <v>617</v>
      </c>
      <c r="D692" s="22" t="s">
        <v>383</v>
      </c>
      <c r="E692" s="22"/>
      <c r="F692" s="22"/>
      <c r="G692" s="23">
        <f>G693</f>
        <v>90767.77</v>
      </c>
      <c r="H692" s="23">
        <f t="shared" ref="H692:I692" si="403">H693</f>
        <v>91273.74</v>
      </c>
      <c r="I692" s="23">
        <f t="shared" si="403"/>
        <v>92715.199999999997</v>
      </c>
      <c r="J692" s="5"/>
    </row>
    <row r="693" spans="1:10" s="6" customFormat="1" outlineLevel="2" x14ac:dyDescent="0.25">
      <c r="A693" s="20">
        <v>683</v>
      </c>
      <c r="B693" s="21" t="s">
        <v>587</v>
      </c>
      <c r="C693" s="22" t="s">
        <v>617</v>
      </c>
      <c r="D693" s="22" t="s">
        <v>588</v>
      </c>
      <c r="E693" s="22"/>
      <c r="F693" s="22"/>
      <c r="G693" s="23">
        <f>G694</f>
        <v>90767.77</v>
      </c>
      <c r="H693" s="23">
        <f t="shared" ref="H693:I693" si="404">H694</f>
        <v>91273.74</v>
      </c>
      <c r="I693" s="23">
        <f t="shared" si="404"/>
        <v>92715.199999999997</v>
      </c>
      <c r="J693" s="5"/>
    </row>
    <row r="694" spans="1:10" ht="45" outlineLevel="3" x14ac:dyDescent="0.25">
      <c r="A694" s="24">
        <v>684</v>
      </c>
      <c r="B694" s="25" t="s">
        <v>620</v>
      </c>
      <c r="C694" s="26" t="s">
        <v>617</v>
      </c>
      <c r="D694" s="26" t="s">
        <v>588</v>
      </c>
      <c r="E694" s="26" t="s">
        <v>621</v>
      </c>
      <c r="F694" s="26"/>
      <c r="G694" s="27">
        <f>G695</f>
        <v>90767.77</v>
      </c>
      <c r="H694" s="27">
        <f t="shared" ref="H694:I694" si="405">H695</f>
        <v>91273.74</v>
      </c>
      <c r="I694" s="27">
        <f t="shared" si="405"/>
        <v>92715.199999999997</v>
      </c>
      <c r="J694" s="2"/>
    </row>
    <row r="695" spans="1:10" ht="30" outlineLevel="4" x14ac:dyDescent="0.25">
      <c r="A695" s="24">
        <v>685</v>
      </c>
      <c r="B695" s="25" t="s">
        <v>628</v>
      </c>
      <c r="C695" s="26" t="s">
        <v>617</v>
      </c>
      <c r="D695" s="26" t="s">
        <v>588</v>
      </c>
      <c r="E695" s="26" t="s">
        <v>629</v>
      </c>
      <c r="F695" s="26"/>
      <c r="G695" s="27">
        <f>G696+G698</f>
        <v>90767.77</v>
      </c>
      <c r="H695" s="27">
        <f t="shared" ref="H695:I695" si="406">H696</f>
        <v>91273.74</v>
      </c>
      <c r="I695" s="27">
        <f t="shared" si="406"/>
        <v>92715.199999999997</v>
      </c>
      <c r="J695" s="2"/>
    </row>
    <row r="696" spans="1:10" ht="45" outlineLevel="5" x14ac:dyDescent="0.25">
      <c r="A696" s="24">
        <v>686</v>
      </c>
      <c r="B696" s="25" t="s">
        <v>630</v>
      </c>
      <c r="C696" s="26" t="s">
        <v>617</v>
      </c>
      <c r="D696" s="26" t="s">
        <v>588</v>
      </c>
      <c r="E696" s="26" t="s">
        <v>631</v>
      </c>
      <c r="F696" s="26"/>
      <c r="G696" s="27">
        <f>G697</f>
        <v>90267.77</v>
      </c>
      <c r="H696" s="27">
        <f t="shared" ref="H696:I696" si="407">H697</f>
        <v>91273.74</v>
      </c>
      <c r="I696" s="27">
        <f t="shared" si="407"/>
        <v>92715.199999999997</v>
      </c>
      <c r="J696" s="2"/>
    </row>
    <row r="697" spans="1:10" outlineLevel="6" x14ac:dyDescent="0.25">
      <c r="A697" s="24">
        <v>687</v>
      </c>
      <c r="B697" s="25" t="s">
        <v>99</v>
      </c>
      <c r="C697" s="26" t="s">
        <v>617</v>
      </c>
      <c r="D697" s="26" t="s">
        <v>588</v>
      </c>
      <c r="E697" s="26" t="s">
        <v>631</v>
      </c>
      <c r="F697" s="26" t="s">
        <v>100</v>
      </c>
      <c r="G697" s="27">
        <v>90267.77</v>
      </c>
      <c r="H697" s="27">
        <v>91273.74</v>
      </c>
      <c r="I697" s="27">
        <v>92715.199999999997</v>
      </c>
      <c r="J697" s="2"/>
    </row>
    <row r="698" spans="1:10" ht="135" outlineLevel="5" x14ac:dyDescent="0.25">
      <c r="A698" s="28">
        <v>688</v>
      </c>
      <c r="B698" s="25" t="s">
        <v>632</v>
      </c>
      <c r="C698" s="26" t="s">
        <v>617</v>
      </c>
      <c r="D698" s="26" t="s">
        <v>588</v>
      </c>
      <c r="E698" s="26" t="s">
        <v>633</v>
      </c>
      <c r="F698" s="26"/>
      <c r="G698" s="27">
        <f>G699</f>
        <v>500</v>
      </c>
      <c r="H698" s="27">
        <f t="shared" ref="H698:I698" si="408">H699</f>
        <v>0</v>
      </c>
      <c r="I698" s="27">
        <f t="shared" si="408"/>
        <v>0</v>
      </c>
      <c r="J698" s="2"/>
    </row>
    <row r="699" spans="1:10" outlineLevel="6" x14ac:dyDescent="0.25">
      <c r="A699" s="28">
        <v>689</v>
      </c>
      <c r="B699" s="25" t="s">
        <v>99</v>
      </c>
      <c r="C699" s="26" t="s">
        <v>617</v>
      </c>
      <c r="D699" s="26" t="s">
        <v>588</v>
      </c>
      <c r="E699" s="26" t="s">
        <v>633</v>
      </c>
      <c r="F699" s="26" t="s">
        <v>100</v>
      </c>
      <c r="G699" s="27">
        <v>500</v>
      </c>
      <c r="H699" s="27">
        <v>0</v>
      </c>
      <c r="I699" s="27">
        <v>0</v>
      </c>
      <c r="J699" s="2"/>
    </row>
    <row r="700" spans="1:10" s="6" customFormat="1" outlineLevel="1" x14ac:dyDescent="0.25">
      <c r="A700" s="20">
        <v>690</v>
      </c>
      <c r="B700" s="21" t="s">
        <v>426</v>
      </c>
      <c r="C700" s="22" t="s">
        <v>617</v>
      </c>
      <c r="D700" s="22" t="s">
        <v>427</v>
      </c>
      <c r="E700" s="22"/>
      <c r="F700" s="22"/>
      <c r="G700" s="23">
        <f>G701+G747</f>
        <v>193609.15</v>
      </c>
      <c r="H700" s="23">
        <f t="shared" ref="H700:I700" si="409">H701+H747</f>
        <v>199483.16</v>
      </c>
      <c r="I700" s="23">
        <f t="shared" si="409"/>
        <v>211440.27</v>
      </c>
      <c r="J700" s="5"/>
    </row>
    <row r="701" spans="1:10" s="6" customFormat="1" outlineLevel="2" x14ac:dyDescent="0.25">
      <c r="A701" s="20">
        <v>691</v>
      </c>
      <c r="B701" s="21" t="s">
        <v>428</v>
      </c>
      <c r="C701" s="22" t="s">
        <v>617</v>
      </c>
      <c r="D701" s="22" t="s">
        <v>429</v>
      </c>
      <c r="E701" s="22"/>
      <c r="F701" s="22"/>
      <c r="G701" s="23">
        <f>G702+G736+G740+G744</f>
        <v>147172.18</v>
      </c>
      <c r="H701" s="23">
        <f t="shared" ref="H701:I701" si="410">H702+H736+H740+H744</f>
        <v>152140.93</v>
      </c>
      <c r="I701" s="23">
        <f t="shared" si="410"/>
        <v>162232.93</v>
      </c>
      <c r="J701" s="5"/>
    </row>
    <row r="702" spans="1:10" ht="45" outlineLevel="3" x14ac:dyDescent="0.25">
      <c r="A702" s="24">
        <v>692</v>
      </c>
      <c r="B702" s="25" t="s">
        <v>620</v>
      </c>
      <c r="C702" s="26" t="s">
        <v>617</v>
      </c>
      <c r="D702" s="26" t="s">
        <v>429</v>
      </c>
      <c r="E702" s="26" t="s">
        <v>621</v>
      </c>
      <c r="F702" s="26"/>
      <c r="G702" s="27">
        <f>G703</f>
        <v>146335.82</v>
      </c>
      <c r="H702" s="27">
        <f t="shared" ref="H702:I702" si="411">H703</f>
        <v>152110.53</v>
      </c>
      <c r="I702" s="27">
        <f t="shared" si="411"/>
        <v>162202.53</v>
      </c>
      <c r="J702" s="2"/>
    </row>
    <row r="703" spans="1:10" ht="45" outlineLevel="4" x14ac:dyDescent="0.25">
      <c r="A703" s="24">
        <v>693</v>
      </c>
      <c r="B703" s="25" t="s">
        <v>634</v>
      </c>
      <c r="C703" s="26" t="s">
        <v>617</v>
      </c>
      <c r="D703" s="26" t="s">
        <v>429</v>
      </c>
      <c r="E703" s="26" t="s">
        <v>635</v>
      </c>
      <c r="F703" s="26"/>
      <c r="G703" s="27">
        <f>G704+G706+G708+G710+G712+G714+G716+G719+G722+G724+G726+G728+G730+G732+G734</f>
        <v>146335.82</v>
      </c>
      <c r="H703" s="27">
        <f t="shared" ref="H703:I703" si="412">H704+H706+H708+H710+H712+H714+H716+H719+H722+H724+H726+H728+H730+H732+H734</f>
        <v>152110.53</v>
      </c>
      <c r="I703" s="27">
        <f t="shared" si="412"/>
        <v>162202.53</v>
      </c>
      <c r="J703" s="2"/>
    </row>
    <row r="704" spans="1:10" ht="135" outlineLevel="5" x14ac:dyDescent="0.25">
      <c r="A704" s="24">
        <v>694</v>
      </c>
      <c r="B704" s="25" t="s">
        <v>636</v>
      </c>
      <c r="C704" s="26" t="s">
        <v>617</v>
      </c>
      <c r="D704" s="26" t="s">
        <v>429</v>
      </c>
      <c r="E704" s="26" t="s">
        <v>637</v>
      </c>
      <c r="F704" s="26"/>
      <c r="G704" s="27">
        <f>G705</f>
        <v>250</v>
      </c>
      <c r="H704" s="27">
        <f t="shared" ref="H704:I704" si="413">H705</f>
        <v>0</v>
      </c>
      <c r="I704" s="27">
        <f t="shared" si="413"/>
        <v>0</v>
      </c>
      <c r="J704" s="2"/>
    </row>
    <row r="705" spans="1:10" outlineLevel="6" x14ac:dyDescent="0.25">
      <c r="A705" s="24">
        <v>695</v>
      </c>
      <c r="B705" s="25" t="s">
        <v>99</v>
      </c>
      <c r="C705" s="26" t="s">
        <v>617</v>
      </c>
      <c r="D705" s="26" t="s">
        <v>429</v>
      </c>
      <c r="E705" s="26" t="s">
        <v>637</v>
      </c>
      <c r="F705" s="26" t="s">
        <v>100</v>
      </c>
      <c r="G705" s="27">
        <v>250</v>
      </c>
      <c r="H705" s="27">
        <v>0</v>
      </c>
      <c r="I705" s="27">
        <v>0</v>
      </c>
      <c r="J705" s="2"/>
    </row>
    <row r="706" spans="1:10" ht="105" outlineLevel="5" x14ac:dyDescent="0.25">
      <c r="A706" s="28">
        <v>696</v>
      </c>
      <c r="B706" s="25" t="s">
        <v>638</v>
      </c>
      <c r="C706" s="26" t="s">
        <v>617</v>
      </c>
      <c r="D706" s="26" t="s">
        <v>429</v>
      </c>
      <c r="E706" s="26" t="s">
        <v>639</v>
      </c>
      <c r="F706" s="26"/>
      <c r="G706" s="27">
        <f>G707</f>
        <v>872.27</v>
      </c>
      <c r="H706" s="27">
        <f t="shared" ref="H706:I706" si="414">H707</f>
        <v>0</v>
      </c>
      <c r="I706" s="27">
        <f t="shared" si="414"/>
        <v>0</v>
      </c>
      <c r="J706" s="2"/>
    </row>
    <row r="707" spans="1:10" outlineLevel="6" x14ac:dyDescent="0.25">
      <c r="A707" s="28">
        <v>697</v>
      </c>
      <c r="B707" s="25" t="s">
        <v>99</v>
      </c>
      <c r="C707" s="26" t="s">
        <v>617</v>
      </c>
      <c r="D707" s="26" t="s">
        <v>429</v>
      </c>
      <c r="E707" s="26" t="s">
        <v>639</v>
      </c>
      <c r="F707" s="26" t="s">
        <v>100</v>
      </c>
      <c r="G707" s="27">
        <v>872.27</v>
      </c>
      <c r="H707" s="27">
        <v>0</v>
      </c>
      <c r="I707" s="27">
        <v>0</v>
      </c>
      <c r="J707" s="2"/>
    </row>
    <row r="708" spans="1:10" ht="75" outlineLevel="5" x14ac:dyDescent="0.25">
      <c r="A708" s="24">
        <v>698</v>
      </c>
      <c r="B708" s="25" t="s">
        <v>640</v>
      </c>
      <c r="C708" s="26" t="s">
        <v>617</v>
      </c>
      <c r="D708" s="26" t="s">
        <v>429</v>
      </c>
      <c r="E708" s="26" t="s">
        <v>641</v>
      </c>
      <c r="F708" s="26"/>
      <c r="G708" s="27">
        <f>G709</f>
        <v>300</v>
      </c>
      <c r="H708" s="27">
        <f t="shared" ref="H708:I708" si="415">H709</f>
        <v>0</v>
      </c>
      <c r="I708" s="27">
        <f t="shared" si="415"/>
        <v>0</v>
      </c>
      <c r="J708" s="2"/>
    </row>
    <row r="709" spans="1:10" outlineLevel="6" x14ac:dyDescent="0.25">
      <c r="A709" s="24">
        <v>699</v>
      </c>
      <c r="B709" s="25" t="s">
        <v>99</v>
      </c>
      <c r="C709" s="26" t="s">
        <v>617</v>
      </c>
      <c r="D709" s="26" t="s">
        <v>429</v>
      </c>
      <c r="E709" s="26" t="s">
        <v>641</v>
      </c>
      <c r="F709" s="26" t="s">
        <v>100</v>
      </c>
      <c r="G709" s="27">
        <v>300</v>
      </c>
      <c r="H709" s="27">
        <v>0</v>
      </c>
      <c r="I709" s="27">
        <v>0</v>
      </c>
      <c r="J709" s="2"/>
    </row>
    <row r="710" spans="1:10" ht="60" outlineLevel="5" x14ac:dyDescent="0.25">
      <c r="A710" s="24">
        <v>700</v>
      </c>
      <c r="B710" s="25" t="s">
        <v>642</v>
      </c>
      <c r="C710" s="26" t="s">
        <v>617</v>
      </c>
      <c r="D710" s="26" t="s">
        <v>429</v>
      </c>
      <c r="E710" s="26" t="s">
        <v>643</v>
      </c>
      <c r="F710" s="26"/>
      <c r="G710" s="27">
        <f>G711</f>
        <v>35947.9</v>
      </c>
      <c r="H710" s="27">
        <f t="shared" ref="H710:I710" si="416">H711</f>
        <v>38740.629999999997</v>
      </c>
      <c r="I710" s="27">
        <f t="shared" si="416"/>
        <v>41480.43</v>
      </c>
      <c r="J710" s="2"/>
    </row>
    <row r="711" spans="1:10" outlineLevel="6" x14ac:dyDescent="0.25">
      <c r="A711" s="24">
        <v>701</v>
      </c>
      <c r="B711" s="25" t="s">
        <v>99</v>
      </c>
      <c r="C711" s="26" t="s">
        <v>617</v>
      </c>
      <c r="D711" s="26" t="s">
        <v>429</v>
      </c>
      <c r="E711" s="26" t="s">
        <v>643</v>
      </c>
      <c r="F711" s="26" t="s">
        <v>100</v>
      </c>
      <c r="G711" s="27">
        <v>35947.9</v>
      </c>
      <c r="H711" s="27">
        <v>38740.629999999997</v>
      </c>
      <c r="I711" s="27">
        <v>41480.43</v>
      </c>
      <c r="J711" s="2"/>
    </row>
    <row r="712" spans="1:10" ht="45" outlineLevel="5" x14ac:dyDescent="0.25">
      <c r="A712" s="24">
        <v>702</v>
      </c>
      <c r="B712" s="25" t="s">
        <v>644</v>
      </c>
      <c r="C712" s="26" t="s">
        <v>617</v>
      </c>
      <c r="D712" s="26" t="s">
        <v>429</v>
      </c>
      <c r="E712" s="26" t="s">
        <v>645</v>
      </c>
      <c r="F712" s="26"/>
      <c r="G712" s="27">
        <f>G713</f>
        <v>102693.3</v>
      </c>
      <c r="H712" s="27">
        <f t="shared" ref="H712:I712" si="417">H713</f>
        <v>110155.9</v>
      </c>
      <c r="I712" s="27">
        <f t="shared" si="417"/>
        <v>117508.1</v>
      </c>
      <c r="J712" s="2"/>
    </row>
    <row r="713" spans="1:10" outlineLevel="6" x14ac:dyDescent="0.25">
      <c r="A713" s="24">
        <v>703</v>
      </c>
      <c r="B713" s="25" t="s">
        <v>99</v>
      </c>
      <c r="C713" s="26" t="s">
        <v>617</v>
      </c>
      <c r="D713" s="26" t="s">
        <v>429</v>
      </c>
      <c r="E713" s="26" t="s">
        <v>645</v>
      </c>
      <c r="F713" s="26" t="s">
        <v>100</v>
      </c>
      <c r="G713" s="27">
        <v>102693.3</v>
      </c>
      <c r="H713" s="27">
        <v>110155.9</v>
      </c>
      <c r="I713" s="27">
        <v>117508.1</v>
      </c>
      <c r="J713" s="2"/>
    </row>
    <row r="714" spans="1:10" ht="30" outlineLevel="5" x14ac:dyDescent="0.25">
      <c r="A714" s="28">
        <v>704</v>
      </c>
      <c r="B714" s="25" t="s">
        <v>646</v>
      </c>
      <c r="C714" s="26" t="s">
        <v>617</v>
      </c>
      <c r="D714" s="26" t="s">
        <v>429</v>
      </c>
      <c r="E714" s="26" t="s">
        <v>647</v>
      </c>
      <c r="F714" s="26"/>
      <c r="G714" s="27">
        <f>G715</f>
        <v>2000</v>
      </c>
      <c r="H714" s="27">
        <f t="shared" ref="H714:I714" si="418">H715</f>
        <v>0</v>
      </c>
      <c r="I714" s="27">
        <f t="shared" si="418"/>
        <v>0</v>
      </c>
      <c r="J714" s="2"/>
    </row>
    <row r="715" spans="1:10" ht="45" outlineLevel="6" x14ac:dyDescent="0.25">
      <c r="A715" s="28">
        <v>705</v>
      </c>
      <c r="B715" s="25" t="s">
        <v>20</v>
      </c>
      <c r="C715" s="26" t="s">
        <v>617</v>
      </c>
      <c r="D715" s="26" t="s">
        <v>429</v>
      </c>
      <c r="E715" s="26" t="s">
        <v>647</v>
      </c>
      <c r="F715" s="26" t="s">
        <v>21</v>
      </c>
      <c r="G715" s="27">
        <v>2000</v>
      </c>
      <c r="H715" s="27">
        <v>0</v>
      </c>
      <c r="I715" s="27">
        <v>0</v>
      </c>
      <c r="J715" s="2"/>
    </row>
    <row r="716" spans="1:10" ht="30" outlineLevel="5" x14ac:dyDescent="0.25">
      <c r="A716" s="24">
        <v>706</v>
      </c>
      <c r="B716" s="25" t="s">
        <v>648</v>
      </c>
      <c r="C716" s="26" t="s">
        <v>617</v>
      </c>
      <c r="D716" s="26" t="s">
        <v>429</v>
      </c>
      <c r="E716" s="26" t="s">
        <v>649</v>
      </c>
      <c r="F716" s="26"/>
      <c r="G716" s="27">
        <f>G717+G718</f>
        <v>2031</v>
      </c>
      <c r="H716" s="27">
        <f t="shared" ref="H716:I716" si="419">H717+H718</f>
        <v>2031</v>
      </c>
      <c r="I716" s="27">
        <f t="shared" si="419"/>
        <v>2031</v>
      </c>
      <c r="J716" s="2"/>
    </row>
    <row r="717" spans="1:10" ht="45" outlineLevel="6" x14ac:dyDescent="0.25">
      <c r="A717" s="24">
        <v>707</v>
      </c>
      <c r="B717" s="25" t="s">
        <v>20</v>
      </c>
      <c r="C717" s="26" t="s">
        <v>617</v>
      </c>
      <c r="D717" s="26" t="s">
        <v>429</v>
      </c>
      <c r="E717" s="26" t="s">
        <v>649</v>
      </c>
      <c r="F717" s="26" t="s">
        <v>21</v>
      </c>
      <c r="G717" s="27">
        <v>1016</v>
      </c>
      <c r="H717" s="27">
        <v>1016</v>
      </c>
      <c r="I717" s="27">
        <v>1016</v>
      </c>
      <c r="J717" s="2"/>
    </row>
    <row r="718" spans="1:10" outlineLevel="6" x14ac:dyDescent="0.25">
      <c r="A718" s="24">
        <v>708</v>
      </c>
      <c r="B718" s="25" t="s">
        <v>99</v>
      </c>
      <c r="C718" s="26" t="s">
        <v>617</v>
      </c>
      <c r="D718" s="26" t="s">
        <v>429</v>
      </c>
      <c r="E718" s="26" t="s">
        <v>649</v>
      </c>
      <c r="F718" s="26" t="s">
        <v>100</v>
      </c>
      <c r="G718" s="27">
        <v>1015</v>
      </c>
      <c r="H718" s="27">
        <v>1015</v>
      </c>
      <c r="I718" s="27">
        <v>1015</v>
      </c>
      <c r="J718" s="2"/>
    </row>
    <row r="719" spans="1:10" outlineLevel="5" x14ac:dyDescent="0.25">
      <c r="A719" s="24">
        <v>709</v>
      </c>
      <c r="B719" s="25" t="s">
        <v>650</v>
      </c>
      <c r="C719" s="26" t="s">
        <v>617</v>
      </c>
      <c r="D719" s="26" t="s">
        <v>429</v>
      </c>
      <c r="E719" s="26" t="s">
        <v>651</v>
      </c>
      <c r="F719" s="26"/>
      <c r="G719" s="27">
        <f>G720+G721</f>
        <v>247</v>
      </c>
      <c r="H719" s="27">
        <f t="shared" ref="H719:I719" si="420">H720+H721</f>
        <v>247</v>
      </c>
      <c r="I719" s="27">
        <f t="shared" si="420"/>
        <v>247</v>
      </c>
      <c r="J719" s="2"/>
    </row>
    <row r="720" spans="1:10" outlineLevel="6" x14ac:dyDescent="0.25">
      <c r="A720" s="24">
        <v>710</v>
      </c>
      <c r="B720" s="25" t="s">
        <v>155</v>
      </c>
      <c r="C720" s="26" t="s">
        <v>617</v>
      </c>
      <c r="D720" s="26" t="s">
        <v>429</v>
      </c>
      <c r="E720" s="26" t="s">
        <v>651</v>
      </c>
      <c r="F720" s="26" t="s">
        <v>156</v>
      </c>
      <c r="G720" s="27">
        <v>75</v>
      </c>
      <c r="H720" s="27">
        <v>75</v>
      </c>
      <c r="I720" s="27">
        <v>75</v>
      </c>
      <c r="J720" s="2"/>
    </row>
    <row r="721" spans="1:10" outlineLevel="6" x14ac:dyDescent="0.25">
      <c r="A721" s="24">
        <v>711</v>
      </c>
      <c r="B721" s="25" t="s">
        <v>99</v>
      </c>
      <c r="C721" s="26" t="s">
        <v>617</v>
      </c>
      <c r="D721" s="26" t="s">
        <v>429</v>
      </c>
      <c r="E721" s="26" t="s">
        <v>651</v>
      </c>
      <c r="F721" s="26" t="s">
        <v>100</v>
      </c>
      <c r="G721" s="27">
        <v>172</v>
      </c>
      <c r="H721" s="27">
        <v>172</v>
      </c>
      <c r="I721" s="27">
        <v>172</v>
      </c>
      <c r="J721" s="2"/>
    </row>
    <row r="722" spans="1:10" ht="30" outlineLevel="5" x14ac:dyDescent="0.25">
      <c r="A722" s="28">
        <v>712</v>
      </c>
      <c r="B722" s="25" t="s">
        <v>652</v>
      </c>
      <c r="C722" s="26" t="s">
        <v>617</v>
      </c>
      <c r="D722" s="26" t="s">
        <v>429</v>
      </c>
      <c r="E722" s="26" t="s">
        <v>653</v>
      </c>
      <c r="F722" s="26"/>
      <c r="G722" s="27">
        <f>G723</f>
        <v>570</v>
      </c>
      <c r="H722" s="27">
        <f t="shared" ref="H722:I722" si="421">H723</f>
        <v>584</v>
      </c>
      <c r="I722" s="27">
        <f t="shared" si="421"/>
        <v>584</v>
      </c>
      <c r="J722" s="2"/>
    </row>
    <row r="723" spans="1:10" ht="45" outlineLevel="6" x14ac:dyDescent="0.25">
      <c r="A723" s="28">
        <v>713</v>
      </c>
      <c r="B723" s="25" t="s">
        <v>20</v>
      </c>
      <c r="C723" s="26" t="s">
        <v>617</v>
      </c>
      <c r="D723" s="26" t="s">
        <v>429</v>
      </c>
      <c r="E723" s="26" t="s">
        <v>653</v>
      </c>
      <c r="F723" s="26" t="s">
        <v>21</v>
      </c>
      <c r="G723" s="27">
        <v>570</v>
      </c>
      <c r="H723" s="27">
        <v>584</v>
      </c>
      <c r="I723" s="27">
        <v>584</v>
      </c>
      <c r="J723" s="2"/>
    </row>
    <row r="724" spans="1:10" ht="45" outlineLevel="5" x14ac:dyDescent="0.25">
      <c r="A724" s="24">
        <v>714</v>
      </c>
      <c r="B724" s="25" t="s">
        <v>654</v>
      </c>
      <c r="C724" s="26" t="s">
        <v>617</v>
      </c>
      <c r="D724" s="26" t="s">
        <v>429</v>
      </c>
      <c r="E724" s="26" t="s">
        <v>655</v>
      </c>
      <c r="F724" s="26"/>
      <c r="G724" s="27">
        <f>G725</f>
        <v>52</v>
      </c>
      <c r="H724" s="27">
        <f t="shared" ref="H724:I724" si="422">H725</f>
        <v>52</v>
      </c>
      <c r="I724" s="27">
        <f t="shared" si="422"/>
        <v>52</v>
      </c>
      <c r="J724" s="2"/>
    </row>
    <row r="725" spans="1:10" outlineLevel="6" x14ac:dyDescent="0.25">
      <c r="A725" s="24">
        <v>715</v>
      </c>
      <c r="B725" s="25" t="s">
        <v>99</v>
      </c>
      <c r="C725" s="26" t="s">
        <v>617</v>
      </c>
      <c r="D725" s="26" t="s">
        <v>429</v>
      </c>
      <c r="E725" s="26" t="s">
        <v>655</v>
      </c>
      <c r="F725" s="26" t="s">
        <v>100</v>
      </c>
      <c r="G725" s="27">
        <v>52</v>
      </c>
      <c r="H725" s="27">
        <v>52</v>
      </c>
      <c r="I725" s="27">
        <v>52</v>
      </c>
      <c r="J725" s="2"/>
    </row>
    <row r="726" spans="1:10" ht="45" outlineLevel="5" x14ac:dyDescent="0.25">
      <c r="A726" s="24">
        <v>716</v>
      </c>
      <c r="B726" s="25" t="s">
        <v>656</v>
      </c>
      <c r="C726" s="26" t="s">
        <v>617</v>
      </c>
      <c r="D726" s="26" t="s">
        <v>429</v>
      </c>
      <c r="E726" s="26" t="s">
        <v>657</v>
      </c>
      <c r="F726" s="26"/>
      <c r="G726" s="27">
        <f>G727</f>
        <v>244.28</v>
      </c>
      <c r="H726" s="27">
        <f t="shared" ref="H726:I726" si="423">H727</f>
        <v>0</v>
      </c>
      <c r="I726" s="27">
        <f t="shared" si="423"/>
        <v>0</v>
      </c>
      <c r="J726" s="2"/>
    </row>
    <row r="727" spans="1:10" outlineLevel="6" x14ac:dyDescent="0.25">
      <c r="A727" s="24">
        <v>717</v>
      </c>
      <c r="B727" s="25" t="s">
        <v>99</v>
      </c>
      <c r="C727" s="26" t="s">
        <v>617</v>
      </c>
      <c r="D727" s="26" t="s">
        <v>429</v>
      </c>
      <c r="E727" s="26" t="s">
        <v>657</v>
      </c>
      <c r="F727" s="26" t="s">
        <v>100</v>
      </c>
      <c r="G727" s="27">
        <v>244.28</v>
      </c>
      <c r="H727" s="27">
        <v>0</v>
      </c>
      <c r="I727" s="27">
        <v>0</v>
      </c>
      <c r="J727" s="2"/>
    </row>
    <row r="728" spans="1:10" ht="135" outlineLevel="5" x14ac:dyDescent="0.25">
      <c r="A728" s="24">
        <v>718</v>
      </c>
      <c r="B728" s="25" t="s">
        <v>658</v>
      </c>
      <c r="C728" s="26" t="s">
        <v>617</v>
      </c>
      <c r="D728" s="26" t="s">
        <v>429</v>
      </c>
      <c r="E728" s="26" t="s">
        <v>659</v>
      </c>
      <c r="F728" s="26"/>
      <c r="G728" s="27">
        <f>G729</f>
        <v>300</v>
      </c>
      <c r="H728" s="27">
        <f t="shared" ref="H728:I728" si="424">H729</f>
        <v>300</v>
      </c>
      <c r="I728" s="27">
        <f t="shared" si="424"/>
        <v>300</v>
      </c>
      <c r="J728" s="2"/>
    </row>
    <row r="729" spans="1:10" outlineLevel="6" x14ac:dyDescent="0.25">
      <c r="A729" s="24">
        <v>719</v>
      </c>
      <c r="B729" s="25" t="s">
        <v>99</v>
      </c>
      <c r="C729" s="26" t="s">
        <v>617</v>
      </c>
      <c r="D729" s="26" t="s">
        <v>429</v>
      </c>
      <c r="E729" s="26" t="s">
        <v>659</v>
      </c>
      <c r="F729" s="26" t="s">
        <v>100</v>
      </c>
      <c r="G729" s="27">
        <v>300</v>
      </c>
      <c r="H729" s="27">
        <v>300</v>
      </c>
      <c r="I729" s="27">
        <v>300</v>
      </c>
      <c r="J729" s="2"/>
    </row>
    <row r="730" spans="1:10" ht="45" outlineLevel="5" x14ac:dyDescent="0.25">
      <c r="A730" s="28">
        <v>720</v>
      </c>
      <c r="B730" s="25" t="s">
        <v>660</v>
      </c>
      <c r="C730" s="26" t="s">
        <v>617</v>
      </c>
      <c r="D730" s="26" t="s">
        <v>429</v>
      </c>
      <c r="E730" s="26" t="s">
        <v>661</v>
      </c>
      <c r="F730" s="26"/>
      <c r="G730" s="27">
        <f>G731</f>
        <v>360</v>
      </c>
      <c r="H730" s="27">
        <f t="shared" ref="H730:I730" si="425">H731</f>
        <v>0</v>
      </c>
      <c r="I730" s="27">
        <f t="shared" si="425"/>
        <v>0</v>
      </c>
      <c r="J730" s="2"/>
    </row>
    <row r="731" spans="1:10" outlineLevel="6" x14ac:dyDescent="0.25">
      <c r="A731" s="28">
        <v>721</v>
      </c>
      <c r="B731" s="25" t="s">
        <v>99</v>
      </c>
      <c r="C731" s="26" t="s">
        <v>617</v>
      </c>
      <c r="D731" s="26" t="s">
        <v>429</v>
      </c>
      <c r="E731" s="26" t="s">
        <v>661</v>
      </c>
      <c r="F731" s="26" t="s">
        <v>100</v>
      </c>
      <c r="G731" s="27">
        <v>360</v>
      </c>
      <c r="H731" s="27">
        <v>0</v>
      </c>
      <c r="I731" s="27">
        <v>0</v>
      </c>
      <c r="J731" s="2"/>
    </row>
    <row r="732" spans="1:10" ht="135" outlineLevel="5" x14ac:dyDescent="0.25">
      <c r="A732" s="24">
        <v>722</v>
      </c>
      <c r="B732" s="25" t="s">
        <v>636</v>
      </c>
      <c r="C732" s="26" t="s">
        <v>617</v>
      </c>
      <c r="D732" s="26" t="s">
        <v>429</v>
      </c>
      <c r="E732" s="26" t="s">
        <v>662</v>
      </c>
      <c r="F732" s="26"/>
      <c r="G732" s="27">
        <f>G733</f>
        <v>250</v>
      </c>
      <c r="H732" s="27">
        <f t="shared" ref="H732:I732" si="426">H733</f>
        <v>0</v>
      </c>
      <c r="I732" s="27">
        <f t="shared" si="426"/>
        <v>0</v>
      </c>
      <c r="J732" s="2"/>
    </row>
    <row r="733" spans="1:10" outlineLevel="6" x14ac:dyDescent="0.25">
      <c r="A733" s="24">
        <v>723</v>
      </c>
      <c r="B733" s="25" t="s">
        <v>99</v>
      </c>
      <c r="C733" s="26" t="s">
        <v>617</v>
      </c>
      <c r="D733" s="26" t="s">
        <v>429</v>
      </c>
      <c r="E733" s="26" t="s">
        <v>662</v>
      </c>
      <c r="F733" s="26" t="s">
        <v>100</v>
      </c>
      <c r="G733" s="27">
        <v>250</v>
      </c>
      <c r="H733" s="27">
        <v>0</v>
      </c>
      <c r="I733" s="27">
        <v>0</v>
      </c>
      <c r="J733" s="2"/>
    </row>
    <row r="734" spans="1:10" ht="105" outlineLevel="5" x14ac:dyDescent="0.25">
      <c r="A734" s="24">
        <v>724</v>
      </c>
      <c r="B734" s="25" t="s">
        <v>638</v>
      </c>
      <c r="C734" s="26" t="s">
        <v>617</v>
      </c>
      <c r="D734" s="26" t="s">
        <v>429</v>
      </c>
      <c r="E734" s="26" t="s">
        <v>663</v>
      </c>
      <c r="F734" s="26"/>
      <c r="G734" s="27">
        <f>G735</f>
        <v>218.07</v>
      </c>
      <c r="H734" s="27">
        <f t="shared" ref="H734:I734" si="427">H735</f>
        <v>0</v>
      </c>
      <c r="I734" s="27">
        <f t="shared" si="427"/>
        <v>0</v>
      </c>
      <c r="J734" s="2"/>
    </row>
    <row r="735" spans="1:10" outlineLevel="6" x14ac:dyDescent="0.25">
      <c r="A735" s="24">
        <v>725</v>
      </c>
      <c r="B735" s="25" t="s">
        <v>99</v>
      </c>
      <c r="C735" s="26" t="s">
        <v>617</v>
      </c>
      <c r="D735" s="26" t="s">
        <v>429</v>
      </c>
      <c r="E735" s="26" t="s">
        <v>663</v>
      </c>
      <c r="F735" s="26" t="s">
        <v>100</v>
      </c>
      <c r="G735" s="27">
        <v>218.07</v>
      </c>
      <c r="H735" s="27">
        <v>0</v>
      </c>
      <c r="I735" s="27">
        <v>0</v>
      </c>
      <c r="J735" s="2"/>
    </row>
    <row r="736" spans="1:10" ht="45" outlineLevel="3" x14ac:dyDescent="0.25">
      <c r="A736" s="24">
        <v>726</v>
      </c>
      <c r="B736" s="25" t="s">
        <v>113</v>
      </c>
      <c r="C736" s="26" t="s">
        <v>617</v>
      </c>
      <c r="D736" s="26" t="s">
        <v>429</v>
      </c>
      <c r="E736" s="26" t="s">
        <v>114</v>
      </c>
      <c r="F736" s="26"/>
      <c r="G736" s="27">
        <f>G737</f>
        <v>5.4</v>
      </c>
      <c r="H736" s="27">
        <f t="shared" ref="H736:I736" si="428">H737</f>
        <v>5.4</v>
      </c>
      <c r="I736" s="27">
        <f t="shared" si="428"/>
        <v>5.4</v>
      </c>
      <c r="J736" s="2"/>
    </row>
    <row r="737" spans="1:10" ht="30" outlineLevel="4" x14ac:dyDescent="0.25">
      <c r="A737" s="24">
        <v>727</v>
      </c>
      <c r="B737" s="25" t="s">
        <v>396</v>
      </c>
      <c r="C737" s="26" t="s">
        <v>617</v>
      </c>
      <c r="D737" s="26" t="s">
        <v>429</v>
      </c>
      <c r="E737" s="26" t="s">
        <v>397</v>
      </c>
      <c r="F737" s="26"/>
      <c r="G737" s="27">
        <f>G738</f>
        <v>5.4</v>
      </c>
      <c r="H737" s="27">
        <f t="shared" ref="H737:I737" si="429">H738</f>
        <v>5.4</v>
      </c>
      <c r="I737" s="27">
        <f t="shared" si="429"/>
        <v>5.4</v>
      </c>
      <c r="J737" s="2"/>
    </row>
    <row r="738" spans="1:10" ht="75" outlineLevel="5" x14ac:dyDescent="0.25">
      <c r="A738" s="28">
        <v>728</v>
      </c>
      <c r="B738" s="25" t="s">
        <v>664</v>
      </c>
      <c r="C738" s="26" t="s">
        <v>617</v>
      </c>
      <c r="D738" s="26" t="s">
        <v>429</v>
      </c>
      <c r="E738" s="26" t="s">
        <v>665</v>
      </c>
      <c r="F738" s="26"/>
      <c r="G738" s="27">
        <f>G739</f>
        <v>5.4</v>
      </c>
      <c r="H738" s="27">
        <f t="shared" ref="H738:I738" si="430">H739</f>
        <v>5.4</v>
      </c>
      <c r="I738" s="27">
        <f t="shared" si="430"/>
        <v>5.4</v>
      </c>
      <c r="J738" s="2"/>
    </row>
    <row r="739" spans="1:10" outlineLevel="6" x14ac:dyDescent="0.25">
      <c r="A739" s="28">
        <v>729</v>
      </c>
      <c r="B739" s="25" t="s">
        <v>99</v>
      </c>
      <c r="C739" s="26" t="s">
        <v>617</v>
      </c>
      <c r="D739" s="26" t="s">
        <v>429</v>
      </c>
      <c r="E739" s="26" t="s">
        <v>665</v>
      </c>
      <c r="F739" s="26" t="s">
        <v>100</v>
      </c>
      <c r="G739" s="27">
        <v>5.4</v>
      </c>
      <c r="H739" s="27">
        <v>5.4</v>
      </c>
      <c r="I739" s="27">
        <v>5.4</v>
      </c>
      <c r="J739" s="2"/>
    </row>
    <row r="740" spans="1:10" ht="60" outlineLevel="3" x14ac:dyDescent="0.25">
      <c r="A740" s="24">
        <v>730</v>
      </c>
      <c r="B740" s="25" t="s">
        <v>149</v>
      </c>
      <c r="C740" s="26" t="s">
        <v>617</v>
      </c>
      <c r="D740" s="26" t="s">
        <v>429</v>
      </c>
      <c r="E740" s="26" t="s">
        <v>150</v>
      </c>
      <c r="F740" s="26"/>
      <c r="G740" s="27">
        <f>G741</f>
        <v>805.96</v>
      </c>
      <c r="H740" s="27">
        <f t="shared" ref="H740:I740" si="431">H741</f>
        <v>0</v>
      </c>
      <c r="I740" s="27">
        <f t="shared" si="431"/>
        <v>0</v>
      </c>
      <c r="J740" s="2"/>
    </row>
    <row r="741" spans="1:10" ht="60" outlineLevel="4" x14ac:dyDescent="0.25">
      <c r="A741" s="24">
        <v>731</v>
      </c>
      <c r="B741" s="25" t="s">
        <v>666</v>
      </c>
      <c r="C741" s="26" t="s">
        <v>617</v>
      </c>
      <c r="D741" s="26" t="s">
        <v>429</v>
      </c>
      <c r="E741" s="26" t="s">
        <v>667</v>
      </c>
      <c r="F741" s="26"/>
      <c r="G741" s="27">
        <f>G742</f>
        <v>805.96</v>
      </c>
      <c r="H741" s="27">
        <f t="shared" ref="H741:I741" si="432">H742</f>
        <v>0</v>
      </c>
      <c r="I741" s="27">
        <f t="shared" si="432"/>
        <v>0</v>
      </c>
      <c r="J741" s="2"/>
    </row>
    <row r="742" spans="1:10" ht="45" outlineLevel="5" x14ac:dyDescent="0.25">
      <c r="A742" s="24">
        <v>732</v>
      </c>
      <c r="B742" s="25" t="s">
        <v>668</v>
      </c>
      <c r="C742" s="26" t="s">
        <v>617</v>
      </c>
      <c r="D742" s="26" t="s">
        <v>429</v>
      </c>
      <c r="E742" s="26" t="s">
        <v>669</v>
      </c>
      <c r="F742" s="26"/>
      <c r="G742" s="27">
        <f>G743</f>
        <v>805.96</v>
      </c>
      <c r="H742" s="27">
        <f t="shared" ref="H742:I742" si="433">H743</f>
        <v>0</v>
      </c>
      <c r="I742" s="27">
        <f t="shared" si="433"/>
        <v>0</v>
      </c>
      <c r="J742" s="2"/>
    </row>
    <row r="743" spans="1:10" outlineLevel="6" x14ac:dyDescent="0.25">
      <c r="A743" s="24">
        <v>733</v>
      </c>
      <c r="B743" s="25" t="s">
        <v>99</v>
      </c>
      <c r="C743" s="26" t="s">
        <v>617</v>
      </c>
      <c r="D743" s="26" t="s">
        <v>429</v>
      </c>
      <c r="E743" s="26" t="s">
        <v>669</v>
      </c>
      <c r="F743" s="26" t="s">
        <v>100</v>
      </c>
      <c r="G743" s="27">
        <v>805.96</v>
      </c>
      <c r="H743" s="27">
        <v>0</v>
      </c>
      <c r="I743" s="27">
        <v>0</v>
      </c>
      <c r="J743" s="2"/>
    </row>
    <row r="744" spans="1:10" ht="75" outlineLevel="3" x14ac:dyDescent="0.25">
      <c r="A744" s="24">
        <v>734</v>
      </c>
      <c r="B744" s="25" t="s">
        <v>127</v>
      </c>
      <c r="C744" s="26" t="s">
        <v>617</v>
      </c>
      <c r="D744" s="26" t="s">
        <v>429</v>
      </c>
      <c r="E744" s="26" t="s">
        <v>128</v>
      </c>
      <c r="F744" s="26"/>
      <c r="G744" s="27">
        <f>G745</f>
        <v>25</v>
      </c>
      <c r="H744" s="27">
        <f t="shared" ref="H744:I744" si="434">H745</f>
        <v>25</v>
      </c>
      <c r="I744" s="27">
        <f t="shared" si="434"/>
        <v>25</v>
      </c>
      <c r="J744" s="2"/>
    </row>
    <row r="745" spans="1:10" ht="45" outlineLevel="5" x14ac:dyDescent="0.25">
      <c r="A745" s="24">
        <v>735</v>
      </c>
      <c r="B745" s="25" t="s">
        <v>424</v>
      </c>
      <c r="C745" s="26" t="s">
        <v>617</v>
      </c>
      <c r="D745" s="26" t="s">
        <v>429</v>
      </c>
      <c r="E745" s="26" t="s">
        <v>425</v>
      </c>
      <c r="F745" s="26"/>
      <c r="G745" s="27">
        <f>G746</f>
        <v>25</v>
      </c>
      <c r="H745" s="27">
        <f t="shared" ref="H745:I745" si="435">H746</f>
        <v>25</v>
      </c>
      <c r="I745" s="27">
        <f t="shared" si="435"/>
        <v>25</v>
      </c>
      <c r="J745" s="2"/>
    </row>
    <row r="746" spans="1:10" outlineLevel="6" x14ac:dyDescent="0.25">
      <c r="A746" s="28">
        <v>736</v>
      </c>
      <c r="B746" s="25" t="s">
        <v>99</v>
      </c>
      <c r="C746" s="26" t="s">
        <v>617</v>
      </c>
      <c r="D746" s="26" t="s">
        <v>429</v>
      </c>
      <c r="E746" s="26" t="s">
        <v>425</v>
      </c>
      <c r="F746" s="26" t="s">
        <v>100</v>
      </c>
      <c r="G746" s="27">
        <v>25</v>
      </c>
      <c r="H746" s="27">
        <v>25</v>
      </c>
      <c r="I746" s="27">
        <v>25</v>
      </c>
      <c r="J746" s="2"/>
    </row>
    <row r="747" spans="1:10" s="6" customFormat="1" ht="30" outlineLevel="2" x14ac:dyDescent="0.25">
      <c r="A747" s="16">
        <v>737</v>
      </c>
      <c r="B747" s="21" t="s">
        <v>670</v>
      </c>
      <c r="C747" s="22" t="s">
        <v>617</v>
      </c>
      <c r="D747" s="22" t="s">
        <v>671</v>
      </c>
      <c r="E747" s="22"/>
      <c r="F747" s="22"/>
      <c r="G747" s="23">
        <f>G748</f>
        <v>46436.97</v>
      </c>
      <c r="H747" s="23">
        <f t="shared" ref="H747:I747" si="436">H748</f>
        <v>47342.23</v>
      </c>
      <c r="I747" s="23">
        <f t="shared" si="436"/>
        <v>49207.34</v>
      </c>
      <c r="J747" s="5"/>
    </row>
    <row r="748" spans="1:10" ht="45" outlineLevel="3" x14ac:dyDescent="0.25">
      <c r="A748" s="24">
        <v>738</v>
      </c>
      <c r="B748" s="25" t="s">
        <v>620</v>
      </c>
      <c r="C748" s="26" t="s">
        <v>617</v>
      </c>
      <c r="D748" s="26" t="s">
        <v>671</v>
      </c>
      <c r="E748" s="26" t="s">
        <v>621</v>
      </c>
      <c r="F748" s="26"/>
      <c r="G748" s="27">
        <f>G749</f>
        <v>46436.97</v>
      </c>
      <c r="H748" s="27">
        <f t="shared" ref="H748:I748" si="437">H749</f>
        <v>47342.23</v>
      </c>
      <c r="I748" s="27">
        <f t="shared" si="437"/>
        <v>49207.34</v>
      </c>
      <c r="J748" s="2"/>
    </row>
    <row r="749" spans="1:10" ht="60" outlineLevel="4" x14ac:dyDescent="0.25">
      <c r="A749" s="24">
        <v>739</v>
      </c>
      <c r="B749" s="25" t="s">
        <v>672</v>
      </c>
      <c r="C749" s="26" t="s">
        <v>617</v>
      </c>
      <c r="D749" s="26" t="s">
        <v>671</v>
      </c>
      <c r="E749" s="26" t="s">
        <v>673</v>
      </c>
      <c r="F749" s="26"/>
      <c r="G749" s="27">
        <f>G750</f>
        <v>46436.97</v>
      </c>
      <c r="H749" s="27">
        <f t="shared" ref="H749:I749" si="438">H750</f>
        <v>47342.23</v>
      </c>
      <c r="I749" s="27">
        <f t="shared" si="438"/>
        <v>49207.34</v>
      </c>
      <c r="J749" s="2"/>
    </row>
    <row r="750" spans="1:10" ht="30" outlineLevel="5" x14ac:dyDescent="0.25">
      <c r="A750" s="24">
        <v>740</v>
      </c>
      <c r="B750" s="25" t="s">
        <v>674</v>
      </c>
      <c r="C750" s="26" t="s">
        <v>617</v>
      </c>
      <c r="D750" s="26" t="s">
        <v>671</v>
      </c>
      <c r="E750" s="26" t="s">
        <v>675</v>
      </c>
      <c r="F750" s="26"/>
      <c r="G750" s="27">
        <f>G751+G752</f>
        <v>46436.97</v>
      </c>
      <c r="H750" s="27">
        <f t="shared" ref="H750:I750" si="439">H751+H752</f>
        <v>47342.23</v>
      </c>
      <c r="I750" s="27">
        <f t="shared" si="439"/>
        <v>49207.34</v>
      </c>
      <c r="J750" s="2"/>
    </row>
    <row r="751" spans="1:10" ht="30" outlineLevel="6" x14ac:dyDescent="0.25">
      <c r="A751" s="24">
        <v>741</v>
      </c>
      <c r="B751" s="25" t="s">
        <v>89</v>
      </c>
      <c r="C751" s="26" t="s">
        <v>617</v>
      </c>
      <c r="D751" s="26" t="s">
        <v>671</v>
      </c>
      <c r="E751" s="26" t="s">
        <v>675</v>
      </c>
      <c r="F751" s="26" t="s">
        <v>90</v>
      </c>
      <c r="G751" s="27">
        <v>45239</v>
      </c>
      <c r="H751" s="27">
        <v>46125.8</v>
      </c>
      <c r="I751" s="27">
        <v>47971.7</v>
      </c>
      <c r="J751" s="2"/>
    </row>
    <row r="752" spans="1:10" ht="45" outlineLevel="6" x14ac:dyDescent="0.25">
      <c r="A752" s="24">
        <v>742</v>
      </c>
      <c r="B752" s="25" t="s">
        <v>20</v>
      </c>
      <c r="C752" s="26" t="s">
        <v>617</v>
      </c>
      <c r="D752" s="26" t="s">
        <v>671</v>
      </c>
      <c r="E752" s="26" t="s">
        <v>675</v>
      </c>
      <c r="F752" s="26" t="s">
        <v>21</v>
      </c>
      <c r="G752" s="27">
        <v>1197.97</v>
      </c>
      <c r="H752" s="27">
        <v>1216.43</v>
      </c>
      <c r="I752" s="27">
        <v>1235.6400000000001</v>
      </c>
      <c r="J752" s="2"/>
    </row>
    <row r="753" spans="1:10" s="6" customFormat="1" outlineLevel="1" x14ac:dyDescent="0.25">
      <c r="A753" s="20">
        <v>743</v>
      </c>
      <c r="B753" s="21" t="s">
        <v>525</v>
      </c>
      <c r="C753" s="22" t="s">
        <v>617</v>
      </c>
      <c r="D753" s="22" t="s">
        <v>526</v>
      </c>
      <c r="E753" s="22"/>
      <c r="F753" s="22"/>
      <c r="G753" s="23">
        <f>G754+G759</f>
        <v>5045.6000000000004</v>
      </c>
      <c r="H753" s="23">
        <f t="shared" ref="H753:I753" si="440">H754+H759</f>
        <v>5166.5599999999995</v>
      </c>
      <c r="I753" s="23">
        <f t="shared" si="440"/>
        <v>5372.17</v>
      </c>
      <c r="J753" s="5"/>
    </row>
    <row r="754" spans="1:10" s="6" customFormat="1" outlineLevel="2" x14ac:dyDescent="0.25">
      <c r="A754" s="16">
        <v>744</v>
      </c>
      <c r="B754" s="21" t="s">
        <v>676</v>
      </c>
      <c r="C754" s="22" t="s">
        <v>617</v>
      </c>
      <c r="D754" s="22" t="s">
        <v>677</v>
      </c>
      <c r="E754" s="22"/>
      <c r="F754" s="22"/>
      <c r="G754" s="23">
        <f>G755</f>
        <v>4524.84</v>
      </c>
      <c r="H754" s="23">
        <f t="shared" ref="H754:I754" si="441">H755</f>
        <v>4639.6499999999996</v>
      </c>
      <c r="I754" s="23">
        <f t="shared" si="441"/>
        <v>4824.22</v>
      </c>
      <c r="J754" s="5"/>
    </row>
    <row r="755" spans="1:10" ht="45" outlineLevel="3" x14ac:dyDescent="0.25">
      <c r="A755" s="28">
        <v>745</v>
      </c>
      <c r="B755" s="25" t="s">
        <v>113</v>
      </c>
      <c r="C755" s="26" t="s">
        <v>617</v>
      </c>
      <c r="D755" s="26" t="s">
        <v>677</v>
      </c>
      <c r="E755" s="26" t="s">
        <v>114</v>
      </c>
      <c r="F755" s="26"/>
      <c r="G755" s="27">
        <f>G756</f>
        <v>4524.84</v>
      </c>
      <c r="H755" s="27">
        <f t="shared" ref="H755:I755" si="442">H756</f>
        <v>4639.6499999999996</v>
      </c>
      <c r="I755" s="27">
        <f t="shared" si="442"/>
        <v>4824.22</v>
      </c>
      <c r="J755" s="2"/>
    </row>
    <row r="756" spans="1:10" ht="30" outlineLevel="4" x14ac:dyDescent="0.25">
      <c r="A756" s="24">
        <v>746</v>
      </c>
      <c r="B756" s="25" t="s">
        <v>216</v>
      </c>
      <c r="C756" s="26" t="s">
        <v>617</v>
      </c>
      <c r="D756" s="26" t="s">
        <v>677</v>
      </c>
      <c r="E756" s="26" t="s">
        <v>217</v>
      </c>
      <c r="F756" s="26"/>
      <c r="G756" s="27">
        <f>G757</f>
        <v>4524.84</v>
      </c>
      <c r="H756" s="27">
        <f t="shared" ref="H756:I756" si="443">H757</f>
        <v>4639.6499999999996</v>
      </c>
      <c r="I756" s="27">
        <f t="shared" si="443"/>
        <v>4824.22</v>
      </c>
      <c r="J756" s="2"/>
    </row>
    <row r="757" spans="1:10" ht="45" outlineLevel="5" x14ac:dyDescent="0.25">
      <c r="A757" s="24">
        <v>747</v>
      </c>
      <c r="B757" s="25" t="s">
        <v>678</v>
      </c>
      <c r="C757" s="26" t="s">
        <v>617</v>
      </c>
      <c r="D757" s="26" t="s">
        <v>677</v>
      </c>
      <c r="E757" s="26" t="s">
        <v>679</v>
      </c>
      <c r="F757" s="26"/>
      <c r="G757" s="27">
        <f>G758</f>
        <v>4524.84</v>
      </c>
      <c r="H757" s="27">
        <f t="shared" ref="H757:I757" si="444">H758</f>
        <v>4639.6499999999996</v>
      </c>
      <c r="I757" s="27">
        <f t="shared" si="444"/>
        <v>4824.22</v>
      </c>
      <c r="J757" s="2"/>
    </row>
    <row r="758" spans="1:10" outlineLevel="6" x14ac:dyDescent="0.25">
      <c r="A758" s="24">
        <v>748</v>
      </c>
      <c r="B758" s="25" t="s">
        <v>508</v>
      </c>
      <c r="C758" s="26" t="s">
        <v>617</v>
      </c>
      <c r="D758" s="26" t="s">
        <v>677</v>
      </c>
      <c r="E758" s="26" t="s">
        <v>679</v>
      </c>
      <c r="F758" s="26" t="s">
        <v>509</v>
      </c>
      <c r="G758" s="27">
        <v>4524.84</v>
      </c>
      <c r="H758" s="27">
        <v>4639.6499999999996</v>
      </c>
      <c r="I758" s="27">
        <v>4824.22</v>
      </c>
      <c r="J758" s="2"/>
    </row>
    <row r="759" spans="1:10" s="6" customFormat="1" outlineLevel="2" x14ac:dyDescent="0.25">
      <c r="A759" s="20">
        <v>749</v>
      </c>
      <c r="B759" s="21" t="s">
        <v>680</v>
      </c>
      <c r="C759" s="22" t="s">
        <v>617</v>
      </c>
      <c r="D759" s="22" t="s">
        <v>681</v>
      </c>
      <c r="E759" s="22"/>
      <c r="F759" s="22"/>
      <c r="G759" s="23">
        <f>G760</f>
        <v>520.76</v>
      </c>
      <c r="H759" s="23">
        <f t="shared" ref="H759:I759" si="445">H760</f>
        <v>526.91</v>
      </c>
      <c r="I759" s="23">
        <f t="shared" si="445"/>
        <v>547.95000000000005</v>
      </c>
      <c r="J759" s="5"/>
    </row>
    <row r="760" spans="1:10" ht="45" outlineLevel="3" x14ac:dyDescent="0.25">
      <c r="A760" s="24">
        <v>750</v>
      </c>
      <c r="B760" s="25" t="s">
        <v>113</v>
      </c>
      <c r="C760" s="26" t="s">
        <v>617</v>
      </c>
      <c r="D760" s="26" t="s">
        <v>681</v>
      </c>
      <c r="E760" s="26" t="s">
        <v>114</v>
      </c>
      <c r="F760" s="26"/>
      <c r="G760" s="27">
        <f>G761</f>
        <v>520.76</v>
      </c>
      <c r="H760" s="27">
        <f t="shared" ref="H760:I760" si="446">H761</f>
        <v>526.91</v>
      </c>
      <c r="I760" s="27">
        <f t="shared" si="446"/>
        <v>547.95000000000005</v>
      </c>
      <c r="J760" s="2"/>
    </row>
    <row r="761" spans="1:10" ht="30" outlineLevel="4" x14ac:dyDescent="0.25">
      <c r="A761" s="24">
        <v>751</v>
      </c>
      <c r="B761" s="25" t="s">
        <v>216</v>
      </c>
      <c r="C761" s="26" t="s">
        <v>617</v>
      </c>
      <c r="D761" s="26" t="s">
        <v>681</v>
      </c>
      <c r="E761" s="26" t="s">
        <v>217</v>
      </c>
      <c r="F761" s="26"/>
      <c r="G761" s="27">
        <f>G762</f>
        <v>520.76</v>
      </c>
      <c r="H761" s="27">
        <f t="shared" ref="H761:I761" si="447">H762</f>
        <v>526.91</v>
      </c>
      <c r="I761" s="27">
        <f t="shared" si="447"/>
        <v>547.95000000000005</v>
      </c>
      <c r="J761" s="2"/>
    </row>
    <row r="762" spans="1:10" ht="45" outlineLevel="5" x14ac:dyDescent="0.25">
      <c r="A762" s="28">
        <v>752</v>
      </c>
      <c r="B762" s="25" t="s">
        <v>678</v>
      </c>
      <c r="C762" s="26" t="s">
        <v>617</v>
      </c>
      <c r="D762" s="26" t="s">
        <v>681</v>
      </c>
      <c r="E762" s="26" t="s">
        <v>679</v>
      </c>
      <c r="F762" s="26"/>
      <c r="G762" s="27">
        <f>G763</f>
        <v>520.76</v>
      </c>
      <c r="H762" s="27">
        <f t="shared" ref="H762:I762" si="448">H763</f>
        <v>526.91</v>
      </c>
      <c r="I762" s="27">
        <f t="shared" si="448"/>
        <v>547.95000000000005</v>
      </c>
      <c r="J762" s="2"/>
    </row>
    <row r="763" spans="1:10" outlineLevel="6" x14ac:dyDescent="0.25">
      <c r="A763" s="28">
        <v>753</v>
      </c>
      <c r="B763" s="25" t="s">
        <v>508</v>
      </c>
      <c r="C763" s="26" t="s">
        <v>617</v>
      </c>
      <c r="D763" s="26" t="s">
        <v>681</v>
      </c>
      <c r="E763" s="26" t="s">
        <v>679</v>
      </c>
      <c r="F763" s="26" t="s">
        <v>509</v>
      </c>
      <c r="G763" s="27">
        <v>520.76</v>
      </c>
      <c r="H763" s="27">
        <v>526.91</v>
      </c>
      <c r="I763" s="27">
        <v>547.95000000000005</v>
      </c>
      <c r="J763" s="2"/>
    </row>
    <row r="764" spans="1:10" s="6" customFormat="1" x14ac:dyDescent="0.25">
      <c r="A764" s="20">
        <v>754</v>
      </c>
      <c r="B764" s="21" t="s">
        <v>682</v>
      </c>
      <c r="C764" s="22" t="s">
        <v>683</v>
      </c>
      <c r="D764" s="22"/>
      <c r="E764" s="22"/>
      <c r="F764" s="22"/>
      <c r="G764" s="23">
        <f>G765</f>
        <v>7333.5</v>
      </c>
      <c r="H764" s="23">
        <f t="shared" ref="H764:I764" si="449">H765</f>
        <v>7543.9</v>
      </c>
      <c r="I764" s="23">
        <f t="shared" si="449"/>
        <v>7816.5</v>
      </c>
      <c r="J764" s="5"/>
    </row>
    <row r="765" spans="1:10" s="6" customFormat="1" outlineLevel="1" x14ac:dyDescent="0.25">
      <c r="A765" s="20">
        <v>755</v>
      </c>
      <c r="B765" s="21" t="s">
        <v>2</v>
      </c>
      <c r="C765" s="22" t="s">
        <v>683</v>
      </c>
      <c r="D765" s="22" t="s">
        <v>3</v>
      </c>
      <c r="E765" s="22"/>
      <c r="F765" s="22"/>
      <c r="G765" s="23">
        <f>G766</f>
        <v>7333.5</v>
      </c>
      <c r="H765" s="23">
        <f t="shared" ref="H765:I765" si="450">H766</f>
        <v>7543.9</v>
      </c>
      <c r="I765" s="23">
        <f t="shared" si="450"/>
        <v>7816.5</v>
      </c>
      <c r="J765" s="5"/>
    </row>
    <row r="766" spans="1:10" s="6" customFormat="1" ht="60" outlineLevel="2" x14ac:dyDescent="0.25">
      <c r="A766" s="20">
        <v>756</v>
      </c>
      <c r="B766" s="21" t="s">
        <v>684</v>
      </c>
      <c r="C766" s="22" t="s">
        <v>683</v>
      </c>
      <c r="D766" s="22" t="s">
        <v>685</v>
      </c>
      <c r="E766" s="22"/>
      <c r="F766" s="22"/>
      <c r="G766" s="23">
        <f>G767</f>
        <v>7333.5</v>
      </c>
      <c r="H766" s="23">
        <f t="shared" ref="H766:I766" si="451">H767</f>
        <v>7543.9</v>
      </c>
      <c r="I766" s="23">
        <f t="shared" si="451"/>
        <v>7816.5</v>
      </c>
      <c r="J766" s="5"/>
    </row>
    <row r="767" spans="1:10" outlineLevel="3" x14ac:dyDescent="0.25">
      <c r="A767" s="24">
        <v>757</v>
      </c>
      <c r="B767" s="25" t="s">
        <v>32</v>
      </c>
      <c r="C767" s="26" t="s">
        <v>683</v>
      </c>
      <c r="D767" s="26" t="s">
        <v>685</v>
      </c>
      <c r="E767" s="26" t="s">
        <v>33</v>
      </c>
      <c r="F767" s="26"/>
      <c r="G767" s="27">
        <f>G768+G770+G773</f>
        <v>7333.5</v>
      </c>
      <c r="H767" s="27">
        <f t="shared" ref="H767:I767" si="452">H768+H770+H773</f>
        <v>7543.9</v>
      </c>
      <c r="I767" s="27">
        <f t="shared" si="452"/>
        <v>7816.5</v>
      </c>
      <c r="J767" s="2"/>
    </row>
    <row r="768" spans="1:10" ht="30" outlineLevel="5" x14ac:dyDescent="0.25">
      <c r="A768" s="24">
        <v>758</v>
      </c>
      <c r="B768" s="25" t="s">
        <v>686</v>
      </c>
      <c r="C768" s="26" t="s">
        <v>683</v>
      </c>
      <c r="D768" s="26" t="s">
        <v>685</v>
      </c>
      <c r="E768" s="26" t="s">
        <v>687</v>
      </c>
      <c r="F768" s="26"/>
      <c r="G768" s="27">
        <f>G769</f>
        <v>3842.5</v>
      </c>
      <c r="H768" s="27">
        <f t="shared" ref="H768:I768" si="453">H769</f>
        <v>3996.6</v>
      </c>
      <c r="I768" s="27">
        <f t="shared" si="453"/>
        <v>4156.8</v>
      </c>
      <c r="J768" s="2"/>
    </row>
    <row r="769" spans="1:10" ht="30" outlineLevel="6" x14ac:dyDescent="0.25">
      <c r="A769" s="24">
        <v>759</v>
      </c>
      <c r="B769" s="25" t="s">
        <v>12</v>
      </c>
      <c r="C769" s="26" t="s">
        <v>683</v>
      </c>
      <c r="D769" s="26" t="s">
        <v>685</v>
      </c>
      <c r="E769" s="26" t="s">
        <v>687</v>
      </c>
      <c r="F769" s="26" t="s">
        <v>13</v>
      </c>
      <c r="G769" s="27">
        <v>3842.5</v>
      </c>
      <c r="H769" s="27">
        <v>3996.6</v>
      </c>
      <c r="I769" s="27">
        <v>4156.8</v>
      </c>
      <c r="J769" s="2"/>
    </row>
    <row r="770" spans="1:10" ht="60" outlineLevel="5" x14ac:dyDescent="0.25">
      <c r="A770" s="28">
        <v>760</v>
      </c>
      <c r="B770" s="25" t="s">
        <v>688</v>
      </c>
      <c r="C770" s="26" t="s">
        <v>683</v>
      </c>
      <c r="D770" s="26" t="s">
        <v>685</v>
      </c>
      <c r="E770" s="26" t="s">
        <v>689</v>
      </c>
      <c r="F770" s="26"/>
      <c r="G770" s="27">
        <f>G771+G772</f>
        <v>53.8</v>
      </c>
      <c r="H770" s="27">
        <f t="shared" ref="H770:I770" si="454">H771+H772</f>
        <v>55.3</v>
      </c>
      <c r="I770" s="27">
        <f t="shared" si="454"/>
        <v>56.8</v>
      </c>
      <c r="J770" s="2"/>
    </row>
    <row r="771" spans="1:10" ht="30" outlineLevel="6" x14ac:dyDescent="0.25">
      <c r="A771" s="28">
        <v>761</v>
      </c>
      <c r="B771" s="25" t="s">
        <v>12</v>
      </c>
      <c r="C771" s="26" t="s">
        <v>683</v>
      </c>
      <c r="D771" s="26" t="s">
        <v>685</v>
      </c>
      <c r="E771" s="26" t="s">
        <v>689</v>
      </c>
      <c r="F771" s="26" t="s">
        <v>13</v>
      </c>
      <c r="G771" s="27">
        <v>16.399999999999999</v>
      </c>
      <c r="H771" s="27">
        <v>16.399999999999999</v>
      </c>
      <c r="I771" s="27">
        <v>16.399999999999999</v>
      </c>
      <c r="J771" s="2"/>
    </row>
    <row r="772" spans="1:10" ht="45" outlineLevel="6" x14ac:dyDescent="0.25">
      <c r="A772" s="24">
        <v>762</v>
      </c>
      <c r="B772" s="25" t="s">
        <v>20</v>
      </c>
      <c r="C772" s="26" t="s">
        <v>683</v>
      </c>
      <c r="D772" s="26" t="s">
        <v>685</v>
      </c>
      <c r="E772" s="26" t="s">
        <v>689</v>
      </c>
      <c r="F772" s="26" t="s">
        <v>21</v>
      </c>
      <c r="G772" s="27">
        <v>37.4</v>
      </c>
      <c r="H772" s="27">
        <v>38.9</v>
      </c>
      <c r="I772" s="27">
        <v>40.4</v>
      </c>
      <c r="J772" s="2"/>
    </row>
    <row r="773" spans="1:10" ht="30" outlineLevel="5" x14ac:dyDescent="0.25">
      <c r="A773" s="24">
        <v>763</v>
      </c>
      <c r="B773" s="25" t="s">
        <v>690</v>
      </c>
      <c r="C773" s="26" t="s">
        <v>683</v>
      </c>
      <c r="D773" s="26" t="s">
        <v>685</v>
      </c>
      <c r="E773" s="26" t="s">
        <v>691</v>
      </c>
      <c r="F773" s="26"/>
      <c r="G773" s="27">
        <f>G774+G775</f>
        <v>3437.2</v>
      </c>
      <c r="H773" s="27">
        <f t="shared" ref="H773:I773" si="455">H774+H775</f>
        <v>3492</v>
      </c>
      <c r="I773" s="27">
        <f t="shared" si="455"/>
        <v>3602.8999999999996</v>
      </c>
      <c r="J773" s="2"/>
    </row>
    <row r="774" spans="1:10" ht="30" outlineLevel="6" x14ac:dyDescent="0.25">
      <c r="A774" s="24">
        <v>764</v>
      </c>
      <c r="B774" s="25" t="s">
        <v>12</v>
      </c>
      <c r="C774" s="26" t="s">
        <v>683</v>
      </c>
      <c r="D774" s="26" t="s">
        <v>685</v>
      </c>
      <c r="E774" s="26" t="s">
        <v>691</v>
      </c>
      <c r="F774" s="26" t="s">
        <v>13</v>
      </c>
      <c r="G774" s="27">
        <v>2831.1</v>
      </c>
      <c r="H774" s="27">
        <v>2900.3</v>
      </c>
      <c r="I774" s="27">
        <v>2999.2</v>
      </c>
      <c r="J774" s="2"/>
    </row>
    <row r="775" spans="1:10" ht="45" outlineLevel="6" x14ac:dyDescent="0.25">
      <c r="A775" s="24">
        <v>765</v>
      </c>
      <c r="B775" s="25" t="s">
        <v>20</v>
      </c>
      <c r="C775" s="26" t="s">
        <v>683</v>
      </c>
      <c r="D775" s="26" t="s">
        <v>685</v>
      </c>
      <c r="E775" s="26" t="s">
        <v>691</v>
      </c>
      <c r="F775" s="26" t="s">
        <v>21</v>
      </c>
      <c r="G775" s="27">
        <v>606.1</v>
      </c>
      <c r="H775" s="27">
        <v>591.70000000000005</v>
      </c>
      <c r="I775" s="27">
        <v>603.70000000000005</v>
      </c>
      <c r="J775" s="2"/>
    </row>
    <row r="776" spans="1:10" s="6" customFormat="1" ht="30" x14ac:dyDescent="0.25">
      <c r="A776" s="20">
        <v>766</v>
      </c>
      <c r="B776" s="21" t="s">
        <v>692</v>
      </c>
      <c r="C776" s="22" t="s">
        <v>693</v>
      </c>
      <c r="D776" s="22"/>
      <c r="E776" s="22"/>
      <c r="F776" s="22"/>
      <c r="G776" s="23">
        <f>G777+G787</f>
        <v>6205.7</v>
      </c>
      <c r="H776" s="23">
        <f t="shared" ref="H776:I776" si="456">H777+H787</f>
        <v>6437.5999999999995</v>
      </c>
      <c r="I776" s="23">
        <f t="shared" si="456"/>
        <v>6678.5</v>
      </c>
      <c r="J776" s="5"/>
    </row>
    <row r="777" spans="1:10" s="6" customFormat="1" outlineLevel="1" x14ac:dyDescent="0.25">
      <c r="A777" s="20">
        <v>767</v>
      </c>
      <c r="B777" s="21" t="s">
        <v>2</v>
      </c>
      <c r="C777" s="22" t="s">
        <v>693</v>
      </c>
      <c r="D777" s="22" t="s">
        <v>3</v>
      </c>
      <c r="E777" s="22"/>
      <c r="F777" s="22"/>
      <c r="G777" s="23">
        <f>G778</f>
        <v>6180.2</v>
      </c>
      <c r="H777" s="23">
        <f t="shared" ref="H777:I777" si="457">H778</f>
        <v>6412.0999999999995</v>
      </c>
      <c r="I777" s="23">
        <f t="shared" si="457"/>
        <v>6653</v>
      </c>
      <c r="J777" s="5"/>
    </row>
    <row r="778" spans="1:10" s="6" customFormat="1" ht="52.5" customHeight="1" outlineLevel="2" x14ac:dyDescent="0.25">
      <c r="A778" s="16">
        <v>768</v>
      </c>
      <c r="B778" s="21" t="s">
        <v>694</v>
      </c>
      <c r="C778" s="22" t="s">
        <v>693</v>
      </c>
      <c r="D778" s="22" t="s">
        <v>695</v>
      </c>
      <c r="E778" s="22"/>
      <c r="F778" s="22"/>
      <c r="G778" s="23">
        <f>G779</f>
        <v>6180.2</v>
      </c>
      <c r="H778" s="23">
        <f t="shared" ref="H778:I778" si="458">H779</f>
        <v>6412.0999999999995</v>
      </c>
      <c r="I778" s="23">
        <f t="shared" si="458"/>
        <v>6653</v>
      </c>
      <c r="J778" s="5"/>
    </row>
    <row r="779" spans="1:10" outlineLevel="3" x14ac:dyDescent="0.25">
      <c r="A779" s="16">
        <v>769</v>
      </c>
      <c r="B779" s="25" t="s">
        <v>32</v>
      </c>
      <c r="C779" s="26" t="s">
        <v>693</v>
      </c>
      <c r="D779" s="26" t="s">
        <v>695</v>
      </c>
      <c r="E779" s="26" t="s">
        <v>33</v>
      </c>
      <c r="F779" s="26"/>
      <c r="G779" s="27">
        <f>G780+G782+G784</f>
        <v>6180.2</v>
      </c>
      <c r="H779" s="27">
        <f t="shared" ref="H779:I779" si="459">H780+H782+H784</f>
        <v>6412.0999999999995</v>
      </c>
      <c r="I779" s="27">
        <f t="shared" si="459"/>
        <v>6653</v>
      </c>
      <c r="J779" s="2"/>
    </row>
    <row r="780" spans="1:10" ht="60" outlineLevel="5" x14ac:dyDescent="0.25">
      <c r="A780" s="20">
        <v>770</v>
      </c>
      <c r="B780" s="25" t="s">
        <v>688</v>
      </c>
      <c r="C780" s="26" t="s">
        <v>693</v>
      </c>
      <c r="D780" s="26" t="s">
        <v>695</v>
      </c>
      <c r="E780" s="26" t="s">
        <v>689</v>
      </c>
      <c r="F780" s="26"/>
      <c r="G780" s="27">
        <f>G781</f>
        <v>19.72</v>
      </c>
      <c r="H780" s="27">
        <f t="shared" ref="H780:I780" si="460">H781</f>
        <v>19.72</v>
      </c>
      <c r="I780" s="27">
        <f t="shared" si="460"/>
        <v>19.72</v>
      </c>
      <c r="J780" s="2"/>
    </row>
    <row r="781" spans="1:10" ht="30" outlineLevel="6" x14ac:dyDescent="0.25">
      <c r="A781" s="20">
        <v>771</v>
      </c>
      <c r="B781" s="25" t="s">
        <v>12</v>
      </c>
      <c r="C781" s="26" t="s">
        <v>693</v>
      </c>
      <c r="D781" s="26" t="s">
        <v>695</v>
      </c>
      <c r="E781" s="26" t="s">
        <v>689</v>
      </c>
      <c r="F781" s="26" t="s">
        <v>13</v>
      </c>
      <c r="G781" s="27">
        <v>19.72</v>
      </c>
      <c r="H781" s="27">
        <v>19.72</v>
      </c>
      <c r="I781" s="27">
        <v>19.72</v>
      </c>
      <c r="J781" s="2"/>
    </row>
    <row r="782" spans="1:10" ht="30" outlineLevel="5" x14ac:dyDescent="0.25">
      <c r="A782" s="20">
        <v>772</v>
      </c>
      <c r="B782" s="25" t="s">
        <v>696</v>
      </c>
      <c r="C782" s="26" t="s">
        <v>693</v>
      </c>
      <c r="D782" s="26" t="s">
        <v>695</v>
      </c>
      <c r="E782" s="26" t="s">
        <v>697</v>
      </c>
      <c r="F782" s="26"/>
      <c r="G782" s="27">
        <f>G783</f>
        <v>2628.4</v>
      </c>
      <c r="H782" s="27">
        <f t="shared" ref="H782:I782" si="461">H783</f>
        <v>2733.7</v>
      </c>
      <c r="I782" s="27">
        <f t="shared" si="461"/>
        <v>2843.2</v>
      </c>
      <c r="J782" s="2"/>
    </row>
    <row r="783" spans="1:10" ht="30" outlineLevel="6" x14ac:dyDescent="0.25">
      <c r="A783" s="20">
        <v>773</v>
      </c>
      <c r="B783" s="25" t="s">
        <v>12</v>
      </c>
      <c r="C783" s="26" t="s">
        <v>693</v>
      </c>
      <c r="D783" s="26" t="s">
        <v>695</v>
      </c>
      <c r="E783" s="26" t="s">
        <v>697</v>
      </c>
      <c r="F783" s="26" t="s">
        <v>13</v>
      </c>
      <c r="G783" s="27">
        <v>2628.4</v>
      </c>
      <c r="H783" s="27">
        <v>2733.7</v>
      </c>
      <c r="I783" s="27">
        <v>2843.2</v>
      </c>
      <c r="J783" s="2"/>
    </row>
    <row r="784" spans="1:10" ht="30" outlineLevel="5" x14ac:dyDescent="0.25">
      <c r="A784" s="20">
        <v>774</v>
      </c>
      <c r="B784" s="25" t="s">
        <v>698</v>
      </c>
      <c r="C784" s="26" t="s">
        <v>693</v>
      </c>
      <c r="D784" s="26" t="s">
        <v>695</v>
      </c>
      <c r="E784" s="26" t="s">
        <v>699</v>
      </c>
      <c r="F784" s="26"/>
      <c r="G784" s="27">
        <f>G785+G786</f>
        <v>3532.08</v>
      </c>
      <c r="H784" s="27">
        <f t="shared" ref="H784:I784" si="462">H785+H786</f>
        <v>3658.68</v>
      </c>
      <c r="I784" s="27">
        <f t="shared" si="462"/>
        <v>3790.08</v>
      </c>
      <c r="J784" s="2"/>
    </row>
    <row r="785" spans="1:10" ht="30" outlineLevel="6" x14ac:dyDescent="0.25">
      <c r="A785" s="20">
        <v>775</v>
      </c>
      <c r="B785" s="25" t="s">
        <v>12</v>
      </c>
      <c r="C785" s="26" t="s">
        <v>693</v>
      </c>
      <c r="D785" s="26" t="s">
        <v>695</v>
      </c>
      <c r="E785" s="26" t="s">
        <v>699</v>
      </c>
      <c r="F785" s="26" t="s">
        <v>13</v>
      </c>
      <c r="G785" s="27">
        <v>3298.42</v>
      </c>
      <c r="H785" s="27">
        <v>3425.02</v>
      </c>
      <c r="I785" s="27">
        <v>3556.42</v>
      </c>
      <c r="J785" s="2"/>
    </row>
    <row r="786" spans="1:10" ht="45" outlineLevel="6" x14ac:dyDescent="0.25">
      <c r="A786" s="16">
        <v>776</v>
      </c>
      <c r="B786" s="25" t="s">
        <v>20</v>
      </c>
      <c r="C786" s="26" t="s">
        <v>693</v>
      </c>
      <c r="D786" s="26" t="s">
        <v>695</v>
      </c>
      <c r="E786" s="26" t="s">
        <v>699</v>
      </c>
      <c r="F786" s="26" t="s">
        <v>21</v>
      </c>
      <c r="G786" s="27">
        <v>233.66</v>
      </c>
      <c r="H786" s="27">
        <v>233.66</v>
      </c>
      <c r="I786" s="27">
        <v>233.66</v>
      </c>
      <c r="J786" s="2"/>
    </row>
    <row r="787" spans="1:10" s="6" customFormat="1" outlineLevel="1" x14ac:dyDescent="0.25">
      <c r="A787" s="16">
        <v>777</v>
      </c>
      <c r="B787" s="21" t="s">
        <v>382</v>
      </c>
      <c r="C787" s="22" t="s">
        <v>693</v>
      </c>
      <c r="D787" s="22" t="s">
        <v>383</v>
      </c>
      <c r="E787" s="22"/>
      <c r="F787" s="22"/>
      <c r="G787" s="23">
        <f>G788</f>
        <v>25.5</v>
      </c>
      <c r="H787" s="23">
        <f t="shared" ref="H787:I787" si="463">H788</f>
        <v>25.5</v>
      </c>
      <c r="I787" s="23">
        <f t="shared" si="463"/>
        <v>25.5</v>
      </c>
      <c r="J787" s="5"/>
    </row>
    <row r="788" spans="1:10" s="6" customFormat="1" ht="30" outlineLevel="2" x14ac:dyDescent="0.25">
      <c r="A788" s="20">
        <v>778</v>
      </c>
      <c r="B788" s="21" t="s">
        <v>384</v>
      </c>
      <c r="C788" s="22" t="s">
        <v>693</v>
      </c>
      <c r="D788" s="22" t="s">
        <v>385</v>
      </c>
      <c r="E788" s="22"/>
      <c r="F788" s="22"/>
      <c r="G788" s="23">
        <f>G789</f>
        <v>25.5</v>
      </c>
      <c r="H788" s="23">
        <f t="shared" ref="H788:I788" si="464">H789</f>
        <v>25.5</v>
      </c>
      <c r="I788" s="23">
        <f t="shared" si="464"/>
        <v>25.5</v>
      </c>
      <c r="J788" s="5"/>
    </row>
    <row r="789" spans="1:10" outlineLevel="3" x14ac:dyDescent="0.25">
      <c r="A789" s="24">
        <v>779</v>
      </c>
      <c r="B789" s="25" t="s">
        <v>32</v>
      </c>
      <c r="C789" s="26" t="s">
        <v>693</v>
      </c>
      <c r="D789" s="26" t="s">
        <v>385</v>
      </c>
      <c r="E789" s="26" t="s">
        <v>33</v>
      </c>
      <c r="F789" s="26"/>
      <c r="G789" s="27">
        <f>G790</f>
        <v>25.5</v>
      </c>
      <c r="H789" s="27">
        <f t="shared" ref="H789:I789" si="465">H790</f>
        <v>25.5</v>
      </c>
      <c r="I789" s="27">
        <f t="shared" si="465"/>
        <v>25.5</v>
      </c>
      <c r="J789" s="2"/>
    </row>
    <row r="790" spans="1:10" ht="60" outlineLevel="5" x14ac:dyDescent="0.25">
      <c r="A790" s="24">
        <v>780</v>
      </c>
      <c r="B790" s="25" t="s">
        <v>688</v>
      </c>
      <c r="C790" s="26" t="s">
        <v>693</v>
      </c>
      <c r="D790" s="26" t="s">
        <v>385</v>
      </c>
      <c r="E790" s="26" t="s">
        <v>689</v>
      </c>
      <c r="F790" s="26"/>
      <c r="G790" s="27">
        <f>G791</f>
        <v>25.5</v>
      </c>
      <c r="H790" s="27">
        <f t="shared" ref="H790:I790" si="466">H791</f>
        <v>25.5</v>
      </c>
      <c r="I790" s="27">
        <f t="shared" si="466"/>
        <v>25.5</v>
      </c>
      <c r="J790" s="2"/>
    </row>
    <row r="791" spans="1:10" ht="45" outlineLevel="6" x14ac:dyDescent="0.25">
      <c r="A791" s="24">
        <v>781</v>
      </c>
      <c r="B791" s="25" t="s">
        <v>20</v>
      </c>
      <c r="C791" s="26" t="s">
        <v>693</v>
      </c>
      <c r="D791" s="26" t="s">
        <v>385</v>
      </c>
      <c r="E791" s="26" t="s">
        <v>689</v>
      </c>
      <c r="F791" s="26" t="s">
        <v>21</v>
      </c>
      <c r="G791" s="27">
        <v>25.5</v>
      </c>
      <c r="H791" s="27">
        <v>25.5</v>
      </c>
      <c r="I791" s="27">
        <v>25.5</v>
      </c>
      <c r="J791" s="2"/>
    </row>
    <row r="792" spans="1:10" s="6" customFormat="1" ht="30" x14ac:dyDescent="0.25">
      <c r="A792" s="20">
        <v>782</v>
      </c>
      <c r="B792" s="21" t="s">
        <v>700</v>
      </c>
      <c r="C792" s="22" t="s">
        <v>701</v>
      </c>
      <c r="D792" s="22"/>
      <c r="E792" s="22"/>
      <c r="F792" s="22"/>
      <c r="G792" s="23">
        <f>G793+G807+G813</f>
        <v>33221.990000000005</v>
      </c>
      <c r="H792" s="23">
        <f t="shared" ref="H792:I792" si="467">H793+H807+H813</f>
        <v>33804.93</v>
      </c>
      <c r="I792" s="23">
        <f t="shared" si="467"/>
        <v>34977.39</v>
      </c>
      <c r="J792" s="5"/>
    </row>
    <row r="793" spans="1:10" s="6" customFormat="1" outlineLevel="1" x14ac:dyDescent="0.25">
      <c r="A793" s="20">
        <v>783</v>
      </c>
      <c r="B793" s="21" t="s">
        <v>2</v>
      </c>
      <c r="C793" s="22" t="s">
        <v>701</v>
      </c>
      <c r="D793" s="22" t="s">
        <v>3</v>
      </c>
      <c r="E793" s="22"/>
      <c r="F793" s="22"/>
      <c r="G793" s="23">
        <f>G794</f>
        <v>33201.69</v>
      </c>
      <c r="H793" s="23">
        <f t="shared" ref="H793:I793" si="468">H794</f>
        <v>33804.89</v>
      </c>
      <c r="I793" s="23">
        <f t="shared" si="468"/>
        <v>34977.39</v>
      </c>
      <c r="J793" s="5"/>
    </row>
    <row r="794" spans="1:10" s="6" customFormat="1" ht="60" outlineLevel="2" x14ac:dyDescent="0.25">
      <c r="A794" s="16">
        <v>784</v>
      </c>
      <c r="B794" s="21" t="s">
        <v>694</v>
      </c>
      <c r="C794" s="22" t="s">
        <v>701</v>
      </c>
      <c r="D794" s="22" t="s">
        <v>695</v>
      </c>
      <c r="E794" s="22"/>
      <c r="F794" s="22"/>
      <c r="G794" s="23">
        <f>G795</f>
        <v>33201.69</v>
      </c>
      <c r="H794" s="23">
        <f t="shared" ref="H794:I794" si="469">H795</f>
        <v>33804.89</v>
      </c>
      <c r="I794" s="23">
        <f t="shared" si="469"/>
        <v>34977.39</v>
      </c>
      <c r="J794" s="5"/>
    </row>
    <row r="795" spans="1:10" ht="45" outlineLevel="3" x14ac:dyDescent="0.25">
      <c r="A795" s="28">
        <v>785</v>
      </c>
      <c r="B795" s="25" t="s">
        <v>702</v>
      </c>
      <c r="C795" s="26" t="s">
        <v>701</v>
      </c>
      <c r="D795" s="26" t="s">
        <v>695</v>
      </c>
      <c r="E795" s="26" t="s">
        <v>703</v>
      </c>
      <c r="F795" s="26"/>
      <c r="G795" s="27">
        <f>G796+G801</f>
        <v>33201.69</v>
      </c>
      <c r="H795" s="27">
        <f t="shared" ref="H795:I795" si="470">H796+H801</f>
        <v>33804.89</v>
      </c>
      <c r="I795" s="27">
        <f t="shared" si="470"/>
        <v>34977.39</v>
      </c>
      <c r="J795" s="2"/>
    </row>
    <row r="796" spans="1:10" ht="45" outlineLevel="4" x14ac:dyDescent="0.25">
      <c r="A796" s="24">
        <v>786</v>
      </c>
      <c r="B796" s="25" t="s">
        <v>704</v>
      </c>
      <c r="C796" s="26" t="s">
        <v>701</v>
      </c>
      <c r="D796" s="26" t="s">
        <v>695</v>
      </c>
      <c r="E796" s="26" t="s">
        <v>705</v>
      </c>
      <c r="F796" s="26"/>
      <c r="G796" s="27">
        <f>G797+G799</f>
        <v>4017.76</v>
      </c>
      <c r="H796" s="27">
        <f t="shared" ref="H796:I796" si="471">H797+H799</f>
        <v>3798.46</v>
      </c>
      <c r="I796" s="27">
        <f t="shared" si="471"/>
        <v>3798.46</v>
      </c>
      <c r="J796" s="2"/>
    </row>
    <row r="797" spans="1:10" ht="45" outlineLevel="5" x14ac:dyDescent="0.25">
      <c r="A797" s="24">
        <v>787</v>
      </c>
      <c r="B797" s="25" t="s">
        <v>706</v>
      </c>
      <c r="C797" s="26" t="s">
        <v>701</v>
      </c>
      <c r="D797" s="26" t="s">
        <v>695</v>
      </c>
      <c r="E797" s="26" t="s">
        <v>707</v>
      </c>
      <c r="F797" s="26"/>
      <c r="G797" s="27">
        <f>G798</f>
        <v>2103.7600000000002</v>
      </c>
      <c r="H797" s="27">
        <f t="shared" ref="H797:I797" si="472">H798</f>
        <v>2103.7600000000002</v>
      </c>
      <c r="I797" s="27">
        <f t="shared" si="472"/>
        <v>2103.7600000000002</v>
      </c>
      <c r="J797" s="2"/>
    </row>
    <row r="798" spans="1:10" ht="45" outlineLevel="6" x14ac:dyDescent="0.25">
      <c r="A798" s="24">
        <v>788</v>
      </c>
      <c r="B798" s="25" t="s">
        <v>20</v>
      </c>
      <c r="C798" s="26" t="s">
        <v>701</v>
      </c>
      <c r="D798" s="26" t="s">
        <v>695</v>
      </c>
      <c r="E798" s="26" t="s">
        <v>707</v>
      </c>
      <c r="F798" s="26" t="s">
        <v>21</v>
      </c>
      <c r="G798" s="27">
        <v>2103.7600000000002</v>
      </c>
      <c r="H798" s="27">
        <v>2103.7600000000002</v>
      </c>
      <c r="I798" s="27">
        <v>2103.7600000000002</v>
      </c>
      <c r="J798" s="2"/>
    </row>
    <row r="799" spans="1:10" ht="45" outlineLevel="5" x14ac:dyDescent="0.25">
      <c r="A799" s="24">
        <v>789</v>
      </c>
      <c r="B799" s="25" t="s">
        <v>708</v>
      </c>
      <c r="C799" s="26" t="s">
        <v>701</v>
      </c>
      <c r="D799" s="26" t="s">
        <v>695</v>
      </c>
      <c r="E799" s="26" t="s">
        <v>709</v>
      </c>
      <c r="F799" s="26"/>
      <c r="G799" s="27">
        <f>G800</f>
        <v>1914</v>
      </c>
      <c r="H799" s="27">
        <f t="shared" ref="H799:I799" si="473">H800</f>
        <v>1694.7</v>
      </c>
      <c r="I799" s="27">
        <f t="shared" si="473"/>
        <v>1694.7</v>
      </c>
      <c r="J799" s="2"/>
    </row>
    <row r="800" spans="1:10" ht="45" outlineLevel="6" x14ac:dyDescent="0.25">
      <c r="A800" s="24">
        <v>790</v>
      </c>
      <c r="B800" s="25" t="s">
        <v>20</v>
      </c>
      <c r="C800" s="26" t="s">
        <v>701</v>
      </c>
      <c r="D800" s="26" t="s">
        <v>695</v>
      </c>
      <c r="E800" s="26" t="s">
        <v>709</v>
      </c>
      <c r="F800" s="26" t="s">
        <v>21</v>
      </c>
      <c r="G800" s="27">
        <v>1914</v>
      </c>
      <c r="H800" s="27">
        <v>1694.7</v>
      </c>
      <c r="I800" s="27">
        <v>1694.7</v>
      </c>
      <c r="J800" s="2"/>
    </row>
    <row r="801" spans="1:10" ht="60" outlineLevel="4" x14ac:dyDescent="0.25">
      <c r="A801" s="24">
        <v>791</v>
      </c>
      <c r="B801" s="25" t="s">
        <v>710</v>
      </c>
      <c r="C801" s="26" t="s">
        <v>701</v>
      </c>
      <c r="D801" s="26" t="s">
        <v>695</v>
      </c>
      <c r="E801" s="26" t="s">
        <v>711</v>
      </c>
      <c r="F801" s="26"/>
      <c r="G801" s="27">
        <f>G802+G805</f>
        <v>29183.93</v>
      </c>
      <c r="H801" s="27">
        <f t="shared" ref="H801:I801" si="474">H802+H805</f>
        <v>30006.43</v>
      </c>
      <c r="I801" s="27">
        <f t="shared" si="474"/>
        <v>31178.93</v>
      </c>
      <c r="J801" s="2"/>
    </row>
    <row r="802" spans="1:10" ht="30" outlineLevel="5" x14ac:dyDescent="0.25">
      <c r="A802" s="28">
        <v>792</v>
      </c>
      <c r="B802" s="25" t="s">
        <v>22</v>
      </c>
      <c r="C802" s="26" t="s">
        <v>701</v>
      </c>
      <c r="D802" s="26" t="s">
        <v>695</v>
      </c>
      <c r="E802" s="26" t="s">
        <v>712</v>
      </c>
      <c r="F802" s="26"/>
      <c r="G802" s="27">
        <f>G803+G804</f>
        <v>28304.73</v>
      </c>
      <c r="H802" s="27">
        <f t="shared" ref="H802:I802" si="475">H803+H804</f>
        <v>29227.62</v>
      </c>
      <c r="I802" s="27">
        <f t="shared" si="475"/>
        <v>30400.12</v>
      </c>
      <c r="J802" s="2"/>
    </row>
    <row r="803" spans="1:10" ht="30" outlineLevel="6" x14ac:dyDescent="0.25">
      <c r="A803" s="28">
        <v>793</v>
      </c>
      <c r="B803" s="25" t="s">
        <v>12</v>
      </c>
      <c r="C803" s="26" t="s">
        <v>701</v>
      </c>
      <c r="D803" s="26" t="s">
        <v>695</v>
      </c>
      <c r="E803" s="26" t="s">
        <v>712</v>
      </c>
      <c r="F803" s="26" t="s">
        <v>13</v>
      </c>
      <c r="G803" s="27">
        <v>27872.41</v>
      </c>
      <c r="H803" s="27">
        <v>28795.3</v>
      </c>
      <c r="I803" s="27">
        <v>29967.8</v>
      </c>
      <c r="J803" s="2"/>
    </row>
    <row r="804" spans="1:10" ht="45" outlineLevel="6" x14ac:dyDescent="0.25">
      <c r="A804" s="24">
        <v>794</v>
      </c>
      <c r="B804" s="25" t="s">
        <v>20</v>
      </c>
      <c r="C804" s="26" t="s">
        <v>701</v>
      </c>
      <c r="D804" s="26" t="s">
        <v>695</v>
      </c>
      <c r="E804" s="26" t="s">
        <v>712</v>
      </c>
      <c r="F804" s="26" t="s">
        <v>21</v>
      </c>
      <c r="G804" s="27">
        <v>432.32</v>
      </c>
      <c r="H804" s="27">
        <v>432.32</v>
      </c>
      <c r="I804" s="27">
        <v>432.32</v>
      </c>
      <c r="J804" s="2"/>
    </row>
    <row r="805" spans="1:10" ht="60" outlineLevel="5" x14ac:dyDescent="0.25">
      <c r="A805" s="24">
        <v>795</v>
      </c>
      <c r="B805" s="25" t="s">
        <v>713</v>
      </c>
      <c r="C805" s="26" t="s">
        <v>701</v>
      </c>
      <c r="D805" s="26" t="s">
        <v>695</v>
      </c>
      <c r="E805" s="26" t="s">
        <v>714</v>
      </c>
      <c r="F805" s="26"/>
      <c r="G805" s="27">
        <f>G806</f>
        <v>879.2</v>
      </c>
      <c r="H805" s="27">
        <f t="shared" ref="H805:I805" si="476">H806</f>
        <v>778.81</v>
      </c>
      <c r="I805" s="27">
        <f t="shared" si="476"/>
        <v>778.81</v>
      </c>
      <c r="J805" s="2"/>
    </row>
    <row r="806" spans="1:10" ht="45" outlineLevel="6" x14ac:dyDescent="0.25">
      <c r="A806" s="24">
        <v>796</v>
      </c>
      <c r="B806" s="25" t="s">
        <v>20</v>
      </c>
      <c r="C806" s="26" t="s">
        <v>701</v>
      </c>
      <c r="D806" s="26" t="s">
        <v>695</v>
      </c>
      <c r="E806" s="26" t="s">
        <v>714</v>
      </c>
      <c r="F806" s="26" t="s">
        <v>21</v>
      </c>
      <c r="G806" s="27">
        <v>879.2</v>
      </c>
      <c r="H806" s="27">
        <v>778.81</v>
      </c>
      <c r="I806" s="27">
        <v>778.81</v>
      </c>
      <c r="J806" s="2"/>
    </row>
    <row r="807" spans="1:10" s="6" customFormat="1" outlineLevel="1" x14ac:dyDescent="0.25">
      <c r="A807" s="20">
        <v>797</v>
      </c>
      <c r="B807" s="21" t="s">
        <v>382</v>
      </c>
      <c r="C807" s="22" t="s">
        <v>701</v>
      </c>
      <c r="D807" s="22" t="s">
        <v>383</v>
      </c>
      <c r="E807" s="22"/>
      <c r="F807" s="22"/>
      <c r="G807" s="23">
        <f>G808</f>
        <v>20</v>
      </c>
      <c r="H807" s="23">
        <f t="shared" ref="H807:I807" si="477">H808</f>
        <v>0</v>
      </c>
      <c r="I807" s="23">
        <f t="shared" si="477"/>
        <v>0</v>
      </c>
      <c r="J807" s="5"/>
    </row>
    <row r="808" spans="1:10" s="6" customFormat="1" ht="30" outlineLevel="2" x14ac:dyDescent="0.25">
      <c r="A808" s="20">
        <v>798</v>
      </c>
      <c r="B808" s="21" t="s">
        <v>384</v>
      </c>
      <c r="C808" s="22" t="s">
        <v>701</v>
      </c>
      <c r="D808" s="22" t="s">
        <v>385</v>
      </c>
      <c r="E808" s="22"/>
      <c r="F808" s="22"/>
      <c r="G808" s="23">
        <f>G809</f>
        <v>20</v>
      </c>
      <c r="H808" s="23">
        <f t="shared" ref="H808:I808" si="478">H809</f>
        <v>0</v>
      </c>
      <c r="I808" s="23">
        <f t="shared" si="478"/>
        <v>0</v>
      </c>
      <c r="J808" s="5"/>
    </row>
    <row r="809" spans="1:10" ht="45" outlineLevel="3" x14ac:dyDescent="0.25">
      <c r="A809" s="24">
        <v>799</v>
      </c>
      <c r="B809" s="25" t="s">
        <v>702</v>
      </c>
      <c r="C809" s="26" t="s">
        <v>701</v>
      </c>
      <c r="D809" s="26" t="s">
        <v>385</v>
      </c>
      <c r="E809" s="26" t="s">
        <v>703</v>
      </c>
      <c r="F809" s="26"/>
      <c r="G809" s="27">
        <f>G810</f>
        <v>20</v>
      </c>
      <c r="H809" s="27">
        <f t="shared" ref="H809:I809" si="479">H810</f>
        <v>0</v>
      </c>
      <c r="I809" s="27">
        <f t="shared" si="479"/>
        <v>0</v>
      </c>
      <c r="J809" s="2"/>
    </row>
    <row r="810" spans="1:10" ht="60" outlineLevel="4" x14ac:dyDescent="0.25">
      <c r="A810" s="28">
        <v>800</v>
      </c>
      <c r="B810" s="25" t="s">
        <v>710</v>
      </c>
      <c r="C810" s="26" t="s">
        <v>701</v>
      </c>
      <c r="D810" s="26" t="s">
        <v>385</v>
      </c>
      <c r="E810" s="26" t="s">
        <v>711</v>
      </c>
      <c r="F810" s="26"/>
      <c r="G810" s="27">
        <f>G811</f>
        <v>20</v>
      </c>
      <c r="H810" s="27">
        <f t="shared" ref="H810:I810" si="480">H811</f>
        <v>0</v>
      </c>
      <c r="I810" s="27">
        <f t="shared" si="480"/>
        <v>0</v>
      </c>
      <c r="J810" s="2"/>
    </row>
    <row r="811" spans="1:10" ht="60" outlineLevel="5" x14ac:dyDescent="0.25">
      <c r="A811" s="28">
        <v>801</v>
      </c>
      <c r="B811" s="25" t="s">
        <v>18</v>
      </c>
      <c r="C811" s="26" t="s">
        <v>701</v>
      </c>
      <c r="D811" s="26" t="s">
        <v>385</v>
      </c>
      <c r="E811" s="26" t="s">
        <v>715</v>
      </c>
      <c r="F811" s="26"/>
      <c r="G811" s="27">
        <f>G812</f>
        <v>20</v>
      </c>
      <c r="H811" s="27">
        <f t="shared" ref="H811:I811" si="481">H812</f>
        <v>0</v>
      </c>
      <c r="I811" s="27">
        <f t="shared" si="481"/>
        <v>0</v>
      </c>
      <c r="J811" s="2"/>
    </row>
    <row r="812" spans="1:10" ht="45" outlineLevel="6" x14ac:dyDescent="0.25">
      <c r="A812" s="24">
        <v>802</v>
      </c>
      <c r="B812" s="25" t="s">
        <v>20</v>
      </c>
      <c r="C812" s="26" t="s">
        <v>701</v>
      </c>
      <c r="D812" s="26" t="s">
        <v>385</v>
      </c>
      <c r="E812" s="26" t="s">
        <v>715</v>
      </c>
      <c r="F812" s="26" t="s">
        <v>21</v>
      </c>
      <c r="G812" s="27">
        <v>20</v>
      </c>
      <c r="H812" s="27">
        <v>0</v>
      </c>
      <c r="I812" s="27">
        <v>0</v>
      </c>
      <c r="J812" s="2"/>
    </row>
    <row r="813" spans="1:10" s="6" customFormat="1" ht="45" outlineLevel="1" x14ac:dyDescent="0.25">
      <c r="A813" s="20">
        <v>803</v>
      </c>
      <c r="B813" s="21" t="s">
        <v>716</v>
      </c>
      <c r="C813" s="22" t="s">
        <v>701</v>
      </c>
      <c r="D813" s="22" t="s">
        <v>717</v>
      </c>
      <c r="E813" s="22"/>
      <c r="F813" s="22"/>
      <c r="G813" s="23">
        <f>G814</f>
        <v>0.3</v>
      </c>
      <c r="H813" s="23">
        <f t="shared" ref="H813:I813" si="482">H814</f>
        <v>0.04</v>
      </c>
      <c r="I813" s="23">
        <f t="shared" si="482"/>
        <v>0</v>
      </c>
      <c r="J813" s="5"/>
    </row>
    <row r="814" spans="1:10" s="6" customFormat="1" ht="30" outlineLevel="2" x14ac:dyDescent="0.25">
      <c r="A814" s="20">
        <v>804</v>
      </c>
      <c r="B814" s="21" t="s">
        <v>718</v>
      </c>
      <c r="C814" s="22" t="s">
        <v>701</v>
      </c>
      <c r="D814" s="22" t="s">
        <v>719</v>
      </c>
      <c r="E814" s="22"/>
      <c r="F814" s="22"/>
      <c r="G814" s="23">
        <f>G815</f>
        <v>0.3</v>
      </c>
      <c r="H814" s="23">
        <f t="shared" ref="H814:I814" si="483">H815</f>
        <v>0.04</v>
      </c>
      <c r="I814" s="23">
        <f t="shared" si="483"/>
        <v>0</v>
      </c>
      <c r="J814" s="5"/>
    </row>
    <row r="815" spans="1:10" ht="45" outlineLevel="3" x14ac:dyDescent="0.25">
      <c r="A815" s="24">
        <v>805</v>
      </c>
      <c r="B815" s="25" t="s">
        <v>702</v>
      </c>
      <c r="C815" s="26" t="s">
        <v>701</v>
      </c>
      <c r="D815" s="26" t="s">
        <v>719</v>
      </c>
      <c r="E815" s="26" t="s">
        <v>703</v>
      </c>
      <c r="F815" s="26"/>
      <c r="G815" s="27">
        <f>G816</f>
        <v>0.3</v>
      </c>
      <c r="H815" s="27">
        <f t="shared" ref="H815:I815" si="484">H816</f>
        <v>0.04</v>
      </c>
      <c r="I815" s="27">
        <f t="shared" si="484"/>
        <v>0</v>
      </c>
      <c r="J815" s="2"/>
    </row>
    <row r="816" spans="1:10" ht="30" outlineLevel="4" x14ac:dyDescent="0.25">
      <c r="A816" s="24">
        <v>806</v>
      </c>
      <c r="B816" s="25" t="s">
        <v>720</v>
      </c>
      <c r="C816" s="26" t="s">
        <v>701</v>
      </c>
      <c r="D816" s="26" t="s">
        <v>719</v>
      </c>
      <c r="E816" s="26" t="s">
        <v>721</v>
      </c>
      <c r="F816" s="26"/>
      <c r="G816" s="27">
        <f>G817</f>
        <v>0.3</v>
      </c>
      <c r="H816" s="27">
        <f t="shared" ref="H816:I816" si="485">H817</f>
        <v>0.04</v>
      </c>
      <c r="I816" s="27">
        <f t="shared" si="485"/>
        <v>0</v>
      </c>
      <c r="J816" s="2"/>
    </row>
    <row r="817" spans="1:10" ht="105" outlineLevel="5" x14ac:dyDescent="0.25">
      <c r="A817" s="24">
        <v>807</v>
      </c>
      <c r="B817" s="25" t="s">
        <v>722</v>
      </c>
      <c r="C817" s="26" t="s">
        <v>701</v>
      </c>
      <c r="D817" s="26" t="s">
        <v>719</v>
      </c>
      <c r="E817" s="26" t="s">
        <v>723</v>
      </c>
      <c r="F817" s="26"/>
      <c r="G817" s="27">
        <f>G818</f>
        <v>0.3</v>
      </c>
      <c r="H817" s="27">
        <f t="shared" ref="H817:I817" si="486">H818</f>
        <v>0.04</v>
      </c>
      <c r="I817" s="27">
        <f t="shared" si="486"/>
        <v>0</v>
      </c>
      <c r="J817" s="2"/>
    </row>
    <row r="818" spans="1:10" outlineLevel="6" x14ac:dyDescent="0.25">
      <c r="A818" s="28">
        <v>808</v>
      </c>
      <c r="B818" s="29" t="s">
        <v>724</v>
      </c>
      <c r="C818" s="30" t="s">
        <v>701</v>
      </c>
      <c r="D818" s="30" t="s">
        <v>719</v>
      </c>
      <c r="E818" s="30" t="s">
        <v>723</v>
      </c>
      <c r="F818" s="30" t="s">
        <v>725</v>
      </c>
      <c r="G818" s="31">
        <v>0.3</v>
      </c>
      <c r="H818" s="31">
        <v>0.04</v>
      </c>
      <c r="I818" s="31">
        <v>0</v>
      </c>
      <c r="J818" s="2"/>
    </row>
    <row r="819" spans="1:10" ht="15.75" x14ac:dyDescent="0.25">
      <c r="A819" s="16">
        <v>809</v>
      </c>
      <c r="B819" s="38" t="s">
        <v>726</v>
      </c>
      <c r="C819" s="39"/>
      <c r="D819" s="39"/>
      <c r="E819" s="39"/>
      <c r="F819" s="39"/>
      <c r="G819" s="32">
        <f>G11+G529+G541+G676+G764+G776+G792</f>
        <v>3407326.6419700002</v>
      </c>
      <c r="H819" s="32">
        <f>H11+H529+H541+H676+H764+H776+H792</f>
        <v>3283495.267</v>
      </c>
      <c r="I819" s="32">
        <f>I11+I529+I541+I676+I764+I776+I792</f>
        <v>3124196.65</v>
      </c>
      <c r="J819" s="2"/>
    </row>
    <row r="820" spans="1:10" x14ac:dyDescent="0.25">
      <c r="B820" s="4"/>
      <c r="C820" s="4"/>
      <c r="D820" s="4"/>
      <c r="E820" s="4"/>
      <c r="F820" s="4"/>
      <c r="G820" s="4"/>
      <c r="H820" s="4"/>
      <c r="I820" s="4"/>
      <c r="J820" s="2"/>
    </row>
    <row r="821" spans="1:10" x14ac:dyDescent="0.25">
      <c r="B821" s="42"/>
      <c r="C821" s="43"/>
      <c r="D821" s="43"/>
      <c r="E821" s="43"/>
      <c r="F821" s="43"/>
      <c r="G821" s="43"/>
      <c r="H821" s="43"/>
      <c r="I821" s="43"/>
      <c r="J821" s="2"/>
    </row>
  </sheetData>
  <autoFilter ref="A10:I819"/>
  <mergeCells count="12">
    <mergeCell ref="B5:I5"/>
    <mergeCell ref="B7:I7"/>
    <mergeCell ref="B819:F819"/>
    <mergeCell ref="A6:I6"/>
    <mergeCell ref="B821:I821"/>
    <mergeCell ref="A8:A9"/>
    <mergeCell ref="B8:B9"/>
    <mergeCell ref="C8:C9"/>
    <mergeCell ref="D8:D9"/>
    <mergeCell ref="E8:E9"/>
    <mergeCell ref="F8:F9"/>
    <mergeCell ref="G8:I8"/>
  </mergeCells>
  <pageMargins left="0.78740157480314965" right="0.59055118110236227" top="0.78740157480314965" bottom="0.59055118110236227" header="0.39370078740157483" footer="0.51181102362204722"/>
  <pageSetup paperSize="9" firstPageNumber="96" fitToWidth="0" fitToHeight="0" orientation="landscape" blackAndWhite="1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6&lt;/string&gt;&#10;    &lt;string&gt;02.01.2026&lt;/string&gt;&#10;  &lt;/DateInfo&gt;&#10;  &lt;Code&gt;SQUERY_ROSP_EXP&lt;/Code&gt;&#10;  &lt;ObjectCode&gt;SQUERY_ROSP_EXP&lt;/ObjectCode&gt;&#10;  &lt;DocName&gt;Вариант (новый от 13.11.2024 15_32_19)(Бюджетная роспись (расходы))&lt;/DocName&gt;&#10;  &lt;VariantName&gt;Вариант (новый от 13.11.2024 15:32:19)&lt;/VariantName&gt;&#10;  &lt;VariantLink&gt;23838936&lt;/VariantLink&gt;&#10;  &lt;ReportCode&gt;2D035DC72CC341C69B96B1019D007E&lt;/ReportCode&gt;&#10;  &lt;SvodReportLink xsi:nil=&quot;true&quot; /&gt;&#10;  &lt;ReportLink&gt;126921&lt;/ReportLink&gt;&#10;&lt;/ShortPrimaryServiceReportArguments&gt;"/>
  </Parameters>
</MailMerge>
</file>

<file path=customXml/itemProps1.xml><?xml version="1.0" encoding="utf-8"?>
<ds:datastoreItem xmlns:ds="http://schemas.openxmlformats.org/officeDocument/2006/customXml" ds:itemID="{40514878-B810-477D-A774-6EECD0A2F75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</vt:lpstr>
      <vt:lpstr>'Приложение 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Матвеева Светлана Леонидовна</dc:creator>
  <cp:lastModifiedBy>Исмагилова Людмила Сергеевна</cp:lastModifiedBy>
  <cp:lastPrinted>2025-12-09T04:39:19Z</cp:lastPrinted>
  <dcterms:created xsi:type="dcterms:W3CDTF">2025-11-13T04:41:29Z</dcterms:created>
  <dcterms:modified xsi:type="dcterms:W3CDTF">2025-12-09T04:39:30Z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13.11.2024 15_32_19)(Бюджетная роспись (расходы))</vt:lpwstr>
  </property>
  <property fmtid="{D5CDD505-2E9C-101B-9397-08002B2CF9AE}" pid="3" name="Название отчета">
    <vt:lpwstr>Вариант (новый от 13.11.2024 15_32_19)(10).xlsx</vt:lpwstr>
  </property>
  <property fmtid="{D5CDD505-2E9C-101B-9397-08002B2CF9AE}" pid="4" name="Версия клиента">
    <vt:lpwstr>24.2.348.606 (.NET 4.7.2)</vt:lpwstr>
  </property>
  <property fmtid="{D5CDD505-2E9C-101B-9397-08002B2CF9AE}" pid="5" name="Версия базы">
    <vt:lpwstr>24.2.2421.373126326</vt:lpwstr>
  </property>
  <property fmtid="{D5CDD505-2E9C-101B-9397-08002B2CF9AE}" pid="6" name="Тип сервера">
    <vt:lpwstr>MSSQL</vt:lpwstr>
  </property>
  <property fmtid="{D5CDD505-2E9C-101B-9397-08002B2CF9AE}" pid="7" name="Сервер">
    <vt:lpwstr>qwer\new_sql_2012</vt:lpwstr>
  </property>
  <property fmtid="{D5CDD505-2E9C-101B-9397-08002B2CF9AE}" pid="8" name="База">
    <vt:lpwstr>bks2026mb</vt:lpwstr>
  </property>
  <property fmtid="{D5CDD505-2E9C-101B-9397-08002B2CF9AE}" pid="9" name="Пользователь">
    <vt:lpwstr>ks0190202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